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65266" windowWidth="24660" windowHeight="13140" tabRatio="850" firstSheet="2" activeTab="20"/>
  </bookViews>
  <sheets>
    <sheet name="INMM_RESULT" sheetId="1" r:id="rId1"/>
    <sheet name="TRACK_PLACE" sheetId="2" r:id="rId2"/>
    <sheet name="CATEGORY" sheetId="3" r:id="rId3"/>
    <sheet name="天翔記" sheetId="4" r:id="rId4"/>
    <sheet name="将星録" sheetId="5" r:id="rId5"/>
    <sheet name="烈風伝" sheetId="6" r:id="rId6"/>
    <sheet name="嵐世記" sheetId="7" r:id="rId7"/>
    <sheet name="蒼天録" sheetId="8" r:id="rId8"/>
    <sheet name="天下創世" sheetId="9" r:id="rId9"/>
    <sheet name="革新" sheetId="10" r:id="rId10"/>
    <sheet name="天道" sheetId="11" r:id="rId11"/>
    <sheet name="風林火山" sheetId="12" r:id="rId12"/>
    <sheet name="天地人" sheetId="13" r:id="rId13"/>
    <sheet name="利家とまつ" sheetId="14" r:id="rId14"/>
    <sheet name="功名が辻" sheetId="15" r:id="rId15"/>
    <sheet name="葵 徳川三代" sheetId="16" r:id="rId16"/>
    <sheet name="篤姫" sheetId="17" r:id="rId17"/>
    <sheet name="毛利元就" sheetId="18" r:id="rId18"/>
    <sheet name="江" sheetId="19" r:id="rId19"/>
    <sheet name="宮本武蔵" sheetId="20" r:id="rId20"/>
    <sheet name="龍馬伝" sheetId="21" r:id="rId21"/>
    <sheet name="巨像" sheetId="22" r:id="rId22"/>
  </sheets>
  <definedNames/>
  <calcPr fullCalcOnLoad="1"/>
</workbook>
</file>

<file path=xl/sharedStrings.xml><?xml version="1.0" encoding="utf-8"?>
<sst xmlns="http://schemas.openxmlformats.org/spreadsheetml/2006/main" count="1065" uniqueCount="597">
  <si>
    <t>[Tracks]</t>
  </si>
  <si>
    <t>; [Tracks]の１行目は第１トラックに対応</t>
  </si>
  <si>
    <t>東北地方</t>
  </si>
  <si>
    <t>関東地方</t>
  </si>
  <si>
    <t>東海地方</t>
  </si>
  <si>
    <t>甲州地方</t>
  </si>
  <si>
    <t>北陸地方</t>
  </si>
  <si>
    <t>近畿地方</t>
  </si>
  <si>
    <t>山陽地方</t>
  </si>
  <si>
    <t>山陰地方</t>
  </si>
  <si>
    <t>四国地方</t>
  </si>
  <si>
    <t>九州地方</t>
  </si>
  <si>
    <t>海外貿易港</t>
  </si>
  <si>
    <t>安土城</t>
  </si>
  <si>
    <t>戦争・コマンド</t>
  </si>
  <si>
    <t>戦争・春</t>
  </si>
  <si>
    <t>戦争・夏</t>
  </si>
  <si>
    <t>戦争・秋</t>
  </si>
  <si>
    <t>戦争・冬</t>
  </si>
  <si>
    <t>戦争・信長</t>
  </si>
  <si>
    <t>戦争・名将</t>
  </si>
  <si>
    <t>戦争・緊迫</t>
  </si>
  <si>
    <t>初期設定</t>
  </si>
  <si>
    <t>環境コマンド</t>
  </si>
  <si>
    <t>講義コマンド</t>
  </si>
  <si>
    <t>披露コマンド</t>
  </si>
  <si>
    <t>外交コマンド</t>
  </si>
  <si>
    <t>本能寺の変</t>
  </si>
  <si>
    <t>死亡・滅亡</t>
  </si>
  <si>
    <t>全国統一</t>
  </si>
  <si>
    <t>披露・茶会</t>
  </si>
  <si>
    <t>披露・御前試合</t>
  </si>
  <si>
    <t>披露・問答</t>
  </si>
  <si>
    <t>戦闘・勝利</t>
  </si>
  <si>
    <t>戦闘・敗北</t>
  </si>
  <si>
    <t>京都･御所</t>
  </si>
  <si>
    <t>大阪城</t>
  </si>
  <si>
    <t>新幕府</t>
  </si>
  <si>
    <t>乱世の鷹　オープニング</t>
  </si>
  <si>
    <t>遠野</t>
  </si>
  <si>
    <t>湖上の弓月</t>
  </si>
  <si>
    <t>夏疾風</t>
  </si>
  <si>
    <t>春濤</t>
  </si>
  <si>
    <t>覇王組曲　ウォーソー・エディッション</t>
  </si>
  <si>
    <t>雲の路</t>
  </si>
  <si>
    <t>風蘭</t>
  </si>
  <si>
    <t>花菜風</t>
  </si>
  <si>
    <t>月下の陣</t>
  </si>
  <si>
    <t>暉映の戦場</t>
  </si>
  <si>
    <t>夢幻の彼方　エンディング</t>
  </si>
  <si>
    <t>遠い青色</t>
  </si>
  <si>
    <t>序章-将星降臨-(オープニング)</t>
  </si>
  <si>
    <t>野望の渦(初期設定)</t>
  </si>
  <si>
    <t>灯火なき宴(朝廷)</t>
  </si>
  <si>
    <t>遠き海鳴り(東北)</t>
  </si>
  <si>
    <t>沃野に吹く風(関東)</t>
  </si>
  <si>
    <t>山河疾駆(甲信越)</t>
  </si>
  <si>
    <t>天下への道(東海)</t>
  </si>
  <si>
    <t>白露の香り(畿内)</t>
  </si>
  <si>
    <t>覇者への道(中国)</t>
  </si>
  <si>
    <t>覚めぬ夢,陽炎(四国)</t>
  </si>
  <si>
    <t>渦巻く気炎(九州)</t>
  </si>
  <si>
    <t>一握の光明(イベント筑城)</t>
  </si>
  <si>
    <t>歓喜に満ちる野(イベント豊作)</t>
  </si>
  <si>
    <t>狂気のささやき(外交・調略)</t>
  </si>
  <si>
    <t>刃の乱気流(野戦・小)</t>
  </si>
  <si>
    <t>揺らめく狼煙(野戦・大)</t>
  </si>
  <si>
    <t>いばらの砦(攻城戦)</t>
  </si>
  <si>
    <t>雨降る庵(アンラッキーイベント)</t>
  </si>
  <si>
    <t>悠久たる時代を求めて(エンディング)</t>
  </si>
  <si>
    <t>萌ゆる思い (初期設定)</t>
  </si>
  <si>
    <t>静かなる庵 (朝廷外交)</t>
  </si>
  <si>
    <t>深謀の息吹 (東北)</t>
  </si>
  <si>
    <t>春霞の頃 (関東)</t>
  </si>
  <si>
    <t>揺ぎ無き密雲 (甲信越)</t>
  </si>
  <si>
    <t>あさき夢の通い路 (東海)</t>
  </si>
  <si>
    <t>深雪の宴 (近畿)</t>
  </si>
  <si>
    <t>にじむ面影 (中国)</t>
  </si>
  <si>
    <t>清流の路 (四国)</t>
  </si>
  <si>
    <t>晴嵐の大地 (九州)</t>
  </si>
  <si>
    <t>乱魂 (野戦小)</t>
  </si>
  <si>
    <t>望郷叶わぬとも (野戦大)</t>
  </si>
  <si>
    <t>狂気の淵で (野戦織田)</t>
  </si>
  <si>
    <t>睥睨の騎 (野戦武田)</t>
  </si>
  <si>
    <t>果て無き誓い (野戦上杉)</t>
  </si>
  <si>
    <t>胸臆の望 (野戦毛利)</t>
  </si>
  <si>
    <t>熱き光求めて (野戦島津)</t>
  </si>
  <si>
    <t>死線を超えて (攻城戦小)</t>
  </si>
  <si>
    <t>まばゆき明日へ (攻城戦中)</t>
  </si>
  <si>
    <t>命運と共に (攻城戦大)</t>
  </si>
  <si>
    <t>一時のぬくもり (ラッキーイベント)</t>
  </si>
  <si>
    <t>茜の灯 (アンラッキーイベント)</t>
  </si>
  <si>
    <t>月影の謀臣 (外交)</t>
  </si>
  <si>
    <t>烈風いざないて (オープニング)</t>
  </si>
  <si>
    <t>暁の丘 (エンディング)</t>
  </si>
  <si>
    <t>光明の瞬き（武力統一）</t>
  </si>
  <si>
    <t>流るる荒野の雫（従属統一）</t>
  </si>
  <si>
    <t>夕凪ヶ原（エンディング）</t>
  </si>
  <si>
    <t>目覚めの刻（オープニング）</t>
  </si>
  <si>
    <t>秘めし想い（従属大名メイン）</t>
  </si>
  <si>
    <t>水煙る朝（小大名メイン）</t>
  </si>
  <si>
    <t>猛る大地（戦国大名メイン）</t>
  </si>
  <si>
    <t>覇天への路（天下人メイン）</t>
  </si>
  <si>
    <t>碧緑の闘い（戦闘・山国）</t>
  </si>
  <si>
    <t>朝霞を越え（戦闘・平野）</t>
  </si>
  <si>
    <t>荒天の海原（戦闘・沿岸国）</t>
  </si>
  <si>
    <t>紅雪の刻（戦闘・雪国）</t>
  </si>
  <si>
    <t>逆光の乱（戦闘・通常）</t>
  </si>
  <si>
    <t>深謀の宴（合戦フェイズのテーマ）</t>
  </si>
  <si>
    <t>鬼眼の炎（戦闘・門徒衆）</t>
  </si>
  <si>
    <t>刹那る御霊（交渉・忍者）</t>
  </si>
  <si>
    <t>春舞の頃（交渉・朝廷）</t>
  </si>
  <si>
    <t>時の細波（ゲーム開始時イベント）</t>
  </si>
  <si>
    <t>想い出づる涙（滅亡）</t>
  </si>
  <si>
    <t>宵待の風（戦後処理）</t>
  </si>
  <si>
    <t>蒲公英（豊作イベント）</t>
  </si>
  <si>
    <t>戸惑いの影（交渉・国人）</t>
  </si>
  <si>
    <t>陽炎の都（イベント）</t>
  </si>
  <si>
    <t>商い人（交渉・商人）</t>
  </si>
  <si>
    <t>まだ見ぬ夜明け（初期設定画面）</t>
  </si>
  <si>
    <t>晩鐘の双璧（交渉・仏教）</t>
  </si>
  <si>
    <t>祈り（交渉・南蛮寺）</t>
  </si>
  <si>
    <t>暁星 -オープニング-</t>
  </si>
  <si>
    <t>幾瀬の想い -初期設定-</t>
  </si>
  <si>
    <t>嗤う者共 -出陣-</t>
  </si>
  <si>
    <t>火映の陣(敵侵攻)</t>
  </si>
  <si>
    <t>嘶く大地(野戦)</t>
  </si>
  <si>
    <t>奮迅せし想い(攻城戦)</t>
  </si>
  <si>
    <t>揺るぎなき己心 -決戦前夜-</t>
  </si>
  <si>
    <t>天下の采配(野戦2)</t>
  </si>
  <si>
    <t>激震の果てに(巨城)</t>
  </si>
  <si>
    <t>威烈の極 -四面楚歌-</t>
  </si>
  <si>
    <t>途轍なき道 -織田家のテーマ-</t>
  </si>
  <si>
    <t>木隠れの戦局 -上杉家のテーマ-</t>
  </si>
  <si>
    <t>棄恩の将 -武田家のテーマ-</t>
  </si>
  <si>
    <t>吼く雨音 -真田家のテーマ-</t>
  </si>
  <si>
    <t>磐石の如く -徳川家のテーマ-</t>
  </si>
  <si>
    <t>杜の鬣 -伊達家のテーマ-</t>
  </si>
  <si>
    <t>蹴然の臣 -毛利家のテーマ-</t>
  </si>
  <si>
    <t>耀けるものたち -島津家のテーマ-</t>
  </si>
  <si>
    <t>孤雲(一般大名家)</t>
  </si>
  <si>
    <t>刻の醒覚 -関白・征夷大将軍のテーマ-</t>
  </si>
  <si>
    <t>蟲惑の囁き -外交-</t>
  </si>
  <si>
    <t>光跡を求め(イベント・勇ましい)</t>
  </si>
  <si>
    <t>期剋ふ影 -謀略イベント-</t>
  </si>
  <si>
    <t>残喘の行方(イベント・死亡)</t>
  </si>
  <si>
    <t>戦の熾烈 -危機イベント-</t>
  </si>
  <si>
    <t>流離う風のように(イベント・穏やか)</t>
  </si>
  <si>
    <t>凱歌の群れ -慶事イベント-</t>
  </si>
  <si>
    <t>惟みる彼方 -プレエンディング-</t>
  </si>
  <si>
    <t>紅の涙 -エンディング-</t>
  </si>
  <si>
    <t>狂乱の疾風(オープニング)</t>
  </si>
  <si>
    <t>夢枕(初期設定)</t>
  </si>
  <si>
    <t>凪の風、微か(小大名)</t>
  </si>
  <si>
    <t>動乱の予兆(大大名)</t>
  </si>
  <si>
    <t>策士の群れ(群雄)</t>
  </si>
  <si>
    <t>正道貫き空(信長)</t>
  </si>
  <si>
    <t>武士の唸り(謙信)</t>
  </si>
  <si>
    <t>消え行く轍(武田)</t>
  </si>
  <si>
    <t>ここに我あり(覇者)</t>
  </si>
  <si>
    <t>一握の泪(将軍・関白)</t>
  </si>
  <si>
    <t>孤高への動脈(天下人)</t>
  </si>
  <si>
    <t>逆巻く危惧の感(イベント)</t>
  </si>
  <si>
    <t>緩やかなる四季(感銘)</t>
  </si>
  <si>
    <t>想い、遥か(戦争準備)</t>
  </si>
  <si>
    <t>暁の騎戦(戦闘劣勢)</t>
  </si>
  <si>
    <t>血の対峙(野戦)</t>
  </si>
  <si>
    <t>雲泥の血戦(決戦)</t>
  </si>
  <si>
    <t>凍てつく吐息(冬戦争)</t>
  </si>
  <si>
    <t>仰天の刻(篭城戦)</t>
  </si>
  <si>
    <t>滴る呻きの果て(火縄銃付きの篭城戦)</t>
  </si>
  <si>
    <t>激震の活路(戦闘優勢)</t>
  </si>
  <si>
    <t>滾る血潮(援軍感謝)</t>
  </si>
  <si>
    <t>散りゆく華(処遇憂慮)</t>
  </si>
  <si>
    <t>血戦への初陣(覇気)</t>
  </si>
  <si>
    <t>隠密行脚(不穏)</t>
  </si>
  <si>
    <t>天に想い馳せ(決断の時)</t>
  </si>
  <si>
    <t>儚くとも燃ゆる御霊(天下目指す時)</t>
  </si>
  <si>
    <t>唖然呆然(謀反)</t>
  </si>
  <si>
    <t>紋白蝶(誕生)</t>
  </si>
  <si>
    <t>細波(吉報)</t>
  </si>
  <si>
    <t>必須の調(窮地)</t>
  </si>
  <si>
    <t>祝杯の宴(天下統一)</t>
  </si>
  <si>
    <t>遥か夢路へと(エンディング)</t>
  </si>
  <si>
    <t>繚乱の大地(オープニング)</t>
  </si>
  <si>
    <t>夜明けの蒼(初期画面)</t>
  </si>
  <si>
    <t>まほろばの丘(政略フェイズ・全大名共通)</t>
  </si>
  <si>
    <t>猛る白狼(軍略フェイズ・織田家専用)</t>
  </si>
  <si>
    <t>狼煙の社(軍略フェイズ・武田家専用)</t>
  </si>
  <si>
    <t>孤高なる路(軍略フェイズ・上杉家専用)</t>
  </si>
  <si>
    <t>老鋭なる戦陣(軍略フェイズ・毛利家専用)</t>
  </si>
  <si>
    <t>琴弦の旋律(軍略フェイズ・基督教出身者専用)</t>
  </si>
  <si>
    <t>魔利支天と共に(軍略フェイズ・仏教出身者専用)</t>
  </si>
  <si>
    <t>萌黄なる足音(軍略フェイズ・高家出身者用)</t>
  </si>
  <si>
    <t>炎舞の望(軍略フェイズ・一般用)</t>
  </si>
  <si>
    <t>動乱の兆し(野戦前の軍議)</t>
  </si>
  <si>
    <t>流転の戦局(野戦１)</t>
  </si>
  <si>
    <t>激震の果てに(野戦２)</t>
  </si>
  <si>
    <t>戦いの言霊(篭城戦１)</t>
  </si>
  <si>
    <t>逆巻く戦局(篭城戦２)</t>
  </si>
  <si>
    <t>光臨の大地へ(全国統一エンディング・大名)</t>
  </si>
  <si>
    <t>ぬくもりの春(全国統一エンディング・家臣)</t>
  </si>
  <si>
    <t>刻の舞人(エンディング)</t>
  </si>
  <si>
    <t>虚光の渦中(幕府との交渉)</t>
  </si>
  <si>
    <t>雅なる帝(朝廷との交渉)</t>
  </si>
  <si>
    <t>雄叫びの大地(諸勢力交渉汎用 -国人・仏教・水軍-)</t>
  </si>
  <si>
    <t>光の啓示(基督教勢力との交渉)</t>
  </si>
  <si>
    <t>市人の笑み(商人との交渉・取引)</t>
  </si>
  <si>
    <t>草陰の睡(忍者の里との交渉)</t>
  </si>
  <si>
    <t>血海の死闘(忍者戦闘)</t>
  </si>
  <si>
    <t>紅の薄様(イベント用１)</t>
  </si>
  <si>
    <t>悲しみの内壁(イベント用２)</t>
  </si>
  <si>
    <t>佇む水面(イベント用３)</t>
  </si>
  <si>
    <t>黄泉つ平坂(イベント用４)</t>
  </si>
  <si>
    <t>時代の覚醒(オープニング)</t>
  </si>
  <si>
    <t>蒼月の丘(初期設定)</t>
  </si>
  <si>
    <t>双璧の狭間(攻城戦)</t>
  </si>
  <si>
    <t>戦渦に立ち(野戦)</t>
  </si>
  <si>
    <t>夜明けの陣(出陣)</t>
  </si>
  <si>
    <t>新月の砦(侵略)</t>
  </si>
  <si>
    <t>乱世の光軸(織田・翔)</t>
  </si>
  <si>
    <t>乱世の光軸(織田・覇)</t>
  </si>
  <si>
    <t>大地に吼える(上杉・翔)</t>
  </si>
  <si>
    <t>大地に吼える(上杉・覇)</t>
  </si>
  <si>
    <t>虚空に叫べど(武田・翔)</t>
  </si>
  <si>
    <t>虚空に叫べど(武田・覇)</t>
  </si>
  <si>
    <t>春暁を臨み(北条・翔)</t>
  </si>
  <si>
    <t>春暁を臨み(北条・覇)</t>
  </si>
  <si>
    <t>駿馬達の地平(徳川・翔)</t>
  </si>
  <si>
    <t>駿馬達の地平(徳川・覇)</t>
  </si>
  <si>
    <t>想いなき深謀(足利・翔)</t>
  </si>
  <si>
    <t>想いなき深謀(足利・覇)</t>
  </si>
  <si>
    <t>厳冬の果て(伊達・翔)</t>
  </si>
  <si>
    <t>厳冬の果て(伊達・覇)</t>
  </si>
  <si>
    <t>戦雲の習い(毛利・翔)</t>
  </si>
  <si>
    <t>戦雲の習い(毛利・覇)</t>
  </si>
  <si>
    <t>死線を越え(島津・翔)</t>
  </si>
  <si>
    <t>死線を越え(島津・覇)</t>
  </si>
  <si>
    <t>翔る白兵(大名・翔)</t>
  </si>
  <si>
    <t>翔る白兵(大名・覇)</t>
  </si>
  <si>
    <t>ここに我あり・改(関白・将軍)</t>
  </si>
  <si>
    <t>先見を胸に(外交)</t>
  </si>
  <si>
    <t>狼達の咆哮(覇気)</t>
  </si>
  <si>
    <t>宵の静寂(不穏)</t>
  </si>
  <si>
    <t>一握の戦塵(悲劇)</t>
  </si>
  <si>
    <t>嵐魂(窮地)</t>
  </si>
  <si>
    <t>宴の静寂(平和)</t>
  </si>
  <si>
    <t>果てなき空へ(回想)</t>
  </si>
  <si>
    <t>孤高の雄叫び(回想・終了)</t>
  </si>
  <si>
    <t>武士の光跡(エンディング)</t>
  </si>
  <si>
    <t>(制圧)</t>
  </si>
  <si>
    <t>(陥落)</t>
  </si>
  <si>
    <t>(滅亡)</t>
  </si>
  <si>
    <t>(統一)</t>
  </si>
  <si>
    <t>プロローグ ～古えの地へ～</t>
  </si>
  <si>
    <t>禁断の術</t>
  </si>
  <si>
    <t>掟</t>
  </si>
  <si>
    <t>黒い血</t>
  </si>
  <si>
    <t>蘇生</t>
  </si>
  <si>
    <t>巨像の気配</t>
  </si>
  <si>
    <t>異形の者達 ～巨像との戦い～</t>
  </si>
  <si>
    <t>開かれる道 ～巨像との戦い～</t>
  </si>
  <si>
    <t>戦いの終り</t>
  </si>
  <si>
    <t>偶像崩壊</t>
  </si>
  <si>
    <t>緑の丘陵</t>
  </si>
  <si>
    <t>荒ぶる邂逅 ～巨像との戦い～</t>
  </si>
  <si>
    <t>甦る力 ～巨像との戦い～</t>
  </si>
  <si>
    <t>湖畔</t>
  </si>
  <si>
    <t>静寂 ～巨像との戦い～</t>
  </si>
  <si>
    <t>力への畏怖 ～巨像との戦い～</t>
  </si>
  <si>
    <t>ワンダの死</t>
  </si>
  <si>
    <t>最果ての地</t>
  </si>
  <si>
    <t>忍び寄る影 ～巨像との戦い～</t>
  </si>
  <si>
    <t>背後からの使者 ～巨像との戦い～</t>
  </si>
  <si>
    <t>反撃 ～巨像との戦い～</t>
  </si>
  <si>
    <t>鳥葬</t>
  </si>
  <si>
    <t>閉ざされた都市</t>
  </si>
  <si>
    <t>放たれた番人 ～巨像との戦い～</t>
  </si>
  <si>
    <t>絶望との別れ ～巨像との戦い～</t>
  </si>
  <si>
    <t>祈り</t>
  </si>
  <si>
    <t>駿馬</t>
  </si>
  <si>
    <t>廃虚の門番 ～巨像との戦い～</t>
  </si>
  <si>
    <t>聖域</t>
  </si>
  <si>
    <t>儀式の終焉 ～巨像との戦い～</t>
  </si>
  <si>
    <t>追っ手</t>
  </si>
  <si>
    <t>復活の予兆</t>
  </si>
  <si>
    <t>エピローグ ～残されし者たち～</t>
  </si>
  <si>
    <t>希望</t>
  </si>
  <si>
    <t>陽のあたる大地</t>
  </si>
  <si>
    <t>記憶</t>
  </si>
  <si>
    <t>荒野</t>
  </si>
  <si>
    <t>大地の声</t>
  </si>
  <si>
    <t>湿原</t>
  </si>
  <si>
    <t>怒り</t>
  </si>
  <si>
    <t>最後の戦い</t>
  </si>
  <si>
    <t>最果ての地 (Reprise)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</si>
  <si>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</si>
  <si>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</si>
  <si>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</si>
  <si>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</si>
  <si>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</si>
  <si>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</si>
  <si>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</si>
  <si>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</si>
  <si>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</si>
  <si>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</si>
  <si>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</si>
  <si>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</si>
  <si>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</si>
  <si>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</si>
  <si>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</si>
  <si>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</si>
  <si>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</si>
  <si>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</si>
  <si>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</si>
  <si>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</si>
  <si>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</si>
  <si>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</si>
  <si>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</si>
  <si>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</si>
  <si>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</si>
  <si>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</si>
  <si>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</si>
  <si>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</si>
  <si>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</si>
  <si>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</si>
  <si>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</si>
  <si>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</si>
  <si>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</si>
  <si>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</si>
  <si>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</si>
  <si>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</si>
  <si>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</si>
  <si>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</si>
  <si>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</si>
  <si>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</si>
  <si>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</si>
  <si>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</si>
  <si>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風林火山 メイン・テーマ [語り付き]</t>
  </si>
  <si>
    <t>風林火山 ～異郷情</t>
  </si>
  <si>
    <t>生まれる鼓動</t>
  </si>
  <si>
    <t>戦は我が人生の如し [アンサンブル Ver.]</t>
  </si>
  <si>
    <t>たくらむ勘助</t>
  </si>
  <si>
    <t>我に力を [サイレントVer.]</t>
  </si>
  <si>
    <t>策略の霧</t>
  </si>
  <si>
    <t>忍びの月影</t>
  </si>
  <si>
    <t>散りふる花 [サイレントVer.]</t>
  </si>
  <si>
    <t>はかない灯火</t>
  </si>
  <si>
    <t>風林火山 ～巡礼紀～</t>
  </si>
  <si>
    <t>無情の闇</t>
  </si>
  <si>
    <t>いつか見た光</t>
  </si>
  <si>
    <t>華やかな儀式</t>
  </si>
  <si>
    <t>越後の毘沙門天</t>
  </si>
  <si>
    <t>嵐の前</t>
  </si>
  <si>
    <t>裏切りの雪</t>
  </si>
  <si>
    <t>景虎と毘沙門天</t>
  </si>
  <si>
    <t>懐かしい面影</t>
  </si>
  <si>
    <t>風林火山 ～月冴ゆ夜～</t>
  </si>
  <si>
    <t>ひらめく勘助</t>
  </si>
  <si>
    <t>由布姫、その愛</t>
  </si>
  <si>
    <t>景虎見参</t>
  </si>
  <si>
    <t>神秘の毘沙門天</t>
  </si>
  <si>
    <t>悟りの教え</t>
  </si>
  <si>
    <t>景虎進軍!</t>
  </si>
  <si>
    <t>退く決断</t>
  </si>
  <si>
    <t>風林火山 ～大河流々</t>
  </si>
  <si>
    <t>由布姫、その怒り</t>
  </si>
  <si>
    <t>出陣の朝</t>
  </si>
  <si>
    <t>上杉軍出陣!</t>
  </si>
  <si>
    <t>死闘の太鼓</t>
  </si>
  <si>
    <t>高野無情</t>
  </si>
  <si>
    <t>風林火山 ～回帰～ [ピアノソロ]</t>
  </si>
  <si>
    <t>天地人 ～オープニングテーマ</t>
  </si>
  <si>
    <t>夢 ～天地人紀行</t>
  </si>
  <si>
    <t>地 ～自然の恵み</t>
  </si>
  <si>
    <t>義 ～貫く力</t>
  </si>
  <si>
    <t>冒険心</t>
  </si>
  <si>
    <t>優しさにあふれる</t>
  </si>
  <si>
    <t>夜討ち</t>
  </si>
  <si>
    <t>真</t>
  </si>
  <si>
    <t>愛の香り</t>
  </si>
  <si>
    <t>天 ～運命</t>
  </si>
  <si>
    <t>神秘</t>
  </si>
  <si>
    <t>美しき躍動</t>
  </si>
  <si>
    <t>人 ～賛歌</t>
  </si>
  <si>
    <t>陰謀と重い日々</t>
  </si>
  <si>
    <t>道</t>
  </si>
  <si>
    <t>熱い涙</t>
  </si>
  <si>
    <t>ひとときの想い</t>
  </si>
  <si>
    <t>夢 ～天地人紀行 Short Version</t>
  </si>
  <si>
    <t>02</t>
  </si>
  <si>
    <t>功名が辻メインテーマ</t>
  </si>
  <si>
    <t>はじまり</t>
  </si>
  <si>
    <t>愛の旅路 ～千代のテーマ～</t>
  </si>
  <si>
    <t>Diamond Dust Memory ～Winter～</t>
  </si>
  <si>
    <t>これから</t>
  </si>
  <si>
    <t>願い</t>
  </si>
  <si>
    <t>Green Breeze ～Spring～</t>
  </si>
  <si>
    <t>悲運</t>
  </si>
  <si>
    <t>光秀 ～かなしき一生～</t>
  </si>
  <si>
    <t>鬼神</t>
  </si>
  <si>
    <t>Day Dream ～Summer～</t>
  </si>
  <si>
    <t>まごころ</t>
  </si>
  <si>
    <t>小りん</t>
  </si>
  <si>
    <t>功名が辻メイン・テーマ ～ドラマティック・ヴァージョン～</t>
  </si>
  <si>
    <t>AMBER ～Autumn～</t>
  </si>
  <si>
    <t>篤姫 (メインテーマ)</t>
  </si>
  <si>
    <t>吉左右 (きっそう)</t>
  </si>
  <si>
    <t>篤と</t>
  </si>
  <si>
    <t>つつぐれのとき</t>
  </si>
  <si>
    <t>火の穂 (ほのほ)</t>
  </si>
  <si>
    <t>そでのしぐれ</t>
  </si>
  <si>
    <t>ふとか山</t>
  </si>
  <si>
    <t>良し</t>
  </si>
  <si>
    <t>蕊 (しべ)</t>
  </si>
  <si>
    <t>嫋嫋 (じょうじょう)</t>
  </si>
  <si>
    <t>戦ぐ花 (そよぐはな)</t>
  </si>
  <si>
    <t>於一咲む</t>
  </si>
  <si>
    <t>御侠</t>
  </si>
  <si>
    <t>みふゆつく</t>
  </si>
  <si>
    <t>素意</t>
  </si>
  <si>
    <t>遮蔽</t>
  </si>
  <si>
    <t>玉響 (たまゆら)</t>
  </si>
  <si>
    <t>正鵠 (せいこく)</t>
  </si>
  <si>
    <t>瑞雲</t>
  </si>
  <si>
    <t>ひたあを</t>
  </si>
  <si>
    <t>一葉知秋</t>
  </si>
  <si>
    <t>水の葉</t>
  </si>
  <si>
    <t>里の緒</t>
  </si>
  <si>
    <t>驀地</t>
  </si>
  <si>
    <t>すずしろのはな</t>
  </si>
  <si>
    <t>Time Of Destiny -Extended Version-</t>
  </si>
  <si>
    <t>Time Of Ambition</t>
  </si>
  <si>
    <t>Time Of Destiny -Quartet Version-</t>
  </si>
  <si>
    <t>Time Of Mercy</t>
  </si>
  <si>
    <t>Time Of Destiny -On Air Version-</t>
  </si>
  <si>
    <t>Time Of Cruelty</t>
  </si>
  <si>
    <t>Time Of Destiny -Traveling Version-</t>
  </si>
  <si>
    <t>C:\usr\KOEI\Tenshouki95\track\</t>
  </si>
  <si>
    <t>02</t>
  </si>
  <si>
    <t>02</t>
  </si>
  <si>
    <t>颯流 (メインテーマ)</t>
  </si>
  <si>
    <t>永久の愛 (紀行テーマ)</t>
  </si>
  <si>
    <t>まつのテーマ</t>
  </si>
  <si>
    <t>エレジー</t>
  </si>
  <si>
    <t>信長のテーマ</t>
  </si>
  <si>
    <t>戦国の世</t>
  </si>
  <si>
    <t>友愛</t>
  </si>
  <si>
    <t>利家のテーマ</t>
  </si>
  <si>
    <t>愁い</t>
  </si>
  <si>
    <t>親の愛</t>
  </si>
  <si>
    <t>コンチェルト・グロッソ No.1</t>
  </si>
  <si>
    <t>永久の愛 (紀行テーマTVサイズ)</t>
  </si>
  <si>
    <t>雲のみ行く</t>
  </si>
  <si>
    <t>守や守や (すやすや)</t>
  </si>
  <si>
    <t>いとおし意</t>
  </si>
  <si>
    <t>野砂思砂</t>
  </si>
  <si>
    <t>内幸 (うちさいわい)</t>
  </si>
  <si>
    <t>こころ降る</t>
  </si>
  <si>
    <t>すすむ花</t>
  </si>
  <si>
    <t>桜島わらふ</t>
  </si>
  <si>
    <t>得ルヲ無イ意、得ル我意</t>
  </si>
  <si>
    <t>義苦捨九</t>
  </si>
  <si>
    <t>愉芽 (ゆめ)</t>
  </si>
  <si>
    <t>仮名し意</t>
  </si>
  <si>
    <t>他意切 (たいせつ)</t>
  </si>
  <si>
    <t>痛し刀功 (いたしかたなく)</t>
  </si>
  <si>
    <t>枠ノ外ニ咲ク花</t>
  </si>
  <si>
    <t>深宿</t>
  </si>
  <si>
    <t>突き夜 (つきよ)</t>
  </si>
  <si>
    <t>嬉し涙</t>
  </si>
  <si>
    <t>刀ハ散リ 花ハ散ラズ</t>
  </si>
  <si>
    <t>砂打芽</t>
  </si>
  <si>
    <t>議云わぬ山</t>
  </si>
  <si>
    <t>雪クル雪ユク</t>
  </si>
  <si>
    <t>意思誇路</t>
  </si>
  <si>
    <t>花意書く (かいかく)</t>
  </si>
  <si>
    <t>双頭の風</t>
  </si>
  <si>
    <t>素輝 (すき)</t>
  </si>
  <si>
    <t>素こやか</t>
  </si>
  <si>
    <t>02</t>
  </si>
  <si>
    <t>龍馬伝</t>
  </si>
  <si>
    <t>残炎</t>
  </si>
  <si>
    <t>クロノスの刻み</t>
  </si>
  <si>
    <t>亜米利加</t>
  </si>
  <si>
    <t>騒乱</t>
  </si>
  <si>
    <t>告白</t>
  </si>
  <si>
    <t>黒船</t>
  </si>
  <si>
    <t>別道</t>
  </si>
  <si>
    <t>傷跡</t>
  </si>
  <si>
    <t>倒仰</t>
  </si>
  <si>
    <t>夜明け前</t>
  </si>
  <si>
    <t>高天</t>
  </si>
  <si>
    <t>標的</t>
  </si>
  <si>
    <t>刀剣</t>
  </si>
  <si>
    <t>罅</t>
  </si>
  <si>
    <t>謳歌</t>
  </si>
  <si>
    <t>雑草魂</t>
  </si>
  <si>
    <t>子供の情景</t>
  </si>
  <si>
    <t>暗躍</t>
  </si>
  <si>
    <t>海へ</t>
  </si>
  <si>
    <t>侠気</t>
  </si>
  <si>
    <t>海国</t>
  </si>
  <si>
    <t>想望</t>
  </si>
  <si>
    <t>燃犀</t>
  </si>
  <si>
    <t>狂奔</t>
  </si>
  <si>
    <t>怪物</t>
  </si>
  <si>
    <t>流転</t>
  </si>
  <si>
    <t>追憶</t>
  </si>
  <si>
    <t>人斬り</t>
  </si>
  <si>
    <t>此ノ国ノ行方</t>
  </si>
  <si>
    <t>静かなる風</t>
  </si>
  <si>
    <t>犠牲</t>
  </si>
  <si>
    <t>道程</t>
  </si>
  <si>
    <t>志操</t>
  </si>
  <si>
    <t>天誅斬奸</t>
  </si>
  <si>
    <t>攘夷</t>
  </si>
  <si>
    <t>群像</t>
  </si>
  <si>
    <t>からっ風</t>
  </si>
  <si>
    <t>クロノスの刻み II</t>
  </si>
  <si>
    <t>龍馬伝紀行 II</t>
  </si>
  <si>
    <t>飛騰</t>
  </si>
  <si>
    <t>とつくに</t>
  </si>
  <si>
    <t>郷愁</t>
  </si>
  <si>
    <t>光芒</t>
  </si>
  <si>
    <t>彩ふ</t>
  </si>
  <si>
    <t>夕凪</t>
  </si>
  <si>
    <t>傀儡</t>
  </si>
  <si>
    <t>うたかた</t>
  </si>
  <si>
    <t>草莽の志</t>
  </si>
  <si>
    <t>静祷</t>
  </si>
  <si>
    <t>彩雲</t>
  </si>
  <si>
    <t>反逆者</t>
  </si>
  <si>
    <t>白亜の徒</t>
  </si>
  <si>
    <t>これあらた</t>
  </si>
  <si>
    <t>龍馬伝紀行 III</t>
  </si>
  <si>
    <t>龍馬伝紀行 IV</t>
  </si>
  <si>
    <t>江 ～姫たちの戦国～</t>
  </si>
  <si>
    <t>美つめる</t>
  </si>
  <si>
    <t>愛、今日</t>
  </si>
  <si>
    <t>音涯</t>
  </si>
  <si>
    <t>火坐穴</t>
  </si>
  <si>
    <t>世と際</t>
  </si>
  <si>
    <t>夜に寄る</t>
  </si>
  <si>
    <t>素意寝</t>
  </si>
  <si>
    <t>良い良い</t>
  </si>
  <si>
    <t>春か、遠く</t>
  </si>
  <si>
    <t>鷹が夢</t>
  </si>
  <si>
    <t>ひょん</t>
  </si>
  <si>
    <t>目を細めて</t>
  </si>
  <si>
    <t>今の果てまで</t>
  </si>
  <si>
    <t>いろ愛</t>
  </si>
  <si>
    <t>のわき</t>
  </si>
  <si>
    <t>残ル。</t>
  </si>
  <si>
    <t>字に沁む声</t>
  </si>
  <si>
    <t>闘来</t>
  </si>
  <si>
    <t>多意武</t>
  </si>
  <si>
    <t>手の鳴る宝へ</t>
  </si>
  <si>
    <t>詩る。 ～江紀行～</t>
  </si>
  <si>
    <t>オーヴァーチュアー・毛利元就メイン・テーマ・</t>
  </si>
  <si>
    <t>尼子経久のテーマ</t>
  </si>
  <si>
    <t>杉 女の戦い・杉 美しく</t>
  </si>
  <si>
    <t>別離</t>
  </si>
  <si>
    <t>大内義興のテーマ</t>
  </si>
  <si>
    <t>松寿丸の初恋と別れ</t>
  </si>
  <si>
    <t>雪の輿入れ</t>
  </si>
  <si>
    <t>元就と美伊 愛のテーマ</t>
  </si>
  <si>
    <t>元就の決意</t>
  </si>
  <si>
    <t>戦い</t>
  </si>
  <si>
    <t>男たちの戦い</t>
  </si>
  <si>
    <t>戦国の世の悲しみ</t>
  </si>
  <si>
    <t>哀しみを秘めた愛</t>
  </si>
  <si>
    <t>相合の愛と死</t>
  </si>
  <si>
    <t>陰謀と調略</t>
  </si>
  <si>
    <t>海風・加芽のテーマ</t>
  </si>
  <si>
    <t>雪の死</t>
  </si>
  <si>
    <t>戦闘</t>
  </si>
  <si>
    <t>親心</t>
  </si>
  <si>
    <t>毛利元就メイン・テーマ(エンディング)</t>
  </si>
  <si>
    <t>元就紀行のテーマ</t>
  </si>
  <si>
    <t>02</t>
  </si>
  <si>
    <t>興元の悲しみ</t>
  </si>
  <si>
    <t>興房の死と隆房の嘆き</t>
  </si>
  <si>
    <t>Brivido Di Guerra - 武蔵 Nhk大河ドラマ「武蔵 Musashi」メイン・テーマ</t>
  </si>
  <si>
    <t>La Sua Donna - ロマンス</t>
  </si>
  <si>
    <t>Musashi E L'Amicizia - 友情と決意</t>
  </si>
  <si>
    <t>Musashi E Il Tradimento - ほのかな想い</t>
  </si>
  <si>
    <t>Musashi E L'Attesa - 希望</t>
  </si>
  <si>
    <t>Tre Volte Amore - 哀愁のテーマ</t>
  </si>
  <si>
    <t>L'Avventura Come Guerra - 旅立ち</t>
  </si>
  <si>
    <t>Musashi Lotta - 決闘</t>
  </si>
  <si>
    <t>Notte Misteriosa - ミステリアス</t>
  </si>
  <si>
    <t>Musashi Attacca - 対決</t>
  </si>
  <si>
    <t>Seconda Notte - 二日目の夜</t>
  </si>
  <si>
    <t>Musashi E La Vendetta - 戦乱</t>
  </si>
  <si>
    <t>Schifratt - 予感</t>
  </si>
  <si>
    <t>Reazione Riflessiva - 永遠の旅立ち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</si>
</sst>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22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96969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Y41"/>
  <sheetViews>
    <sheetView zoomScale="85" zoomScaleNormal="85" workbookViewId="0" topLeftCell="A1">
      <selection activeCell="A17" sqref="A17"/>
    </sheetView>
  </sheetViews>
  <sheetFormatPr defaultColWidth="9.00390625" defaultRowHeight="13.5"/>
  <cols>
    <col min="1" max="1" width="14.125" style="0" bestFit="1" customWidth="1"/>
    <col min="2" max="2" width="255.625" style="0" bestFit="1" customWidth="1"/>
  </cols>
  <sheetData>
    <row r="1" spans="2:25" ht="13.5"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13.5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>
      <c r="A3" t="str">
        <f>IF(CATEGORY!B1&lt;&gt;"",CATEGORY!B1,"")</f>
        <v>東北地方</v>
      </c>
      <c r="B3" s="5" t="str">
        <f>GETTRACKNAMES(A3)</f>
        <v>C:\usr\KOEI\Tenshouki95\track\天翔記\10 花菜風.m4a|C:\usr\KOEI\Tenshouki95\track\将星録\05 遠き海鳴り(東北).m4a|C:\usr\KOEI\Tenshouki95\track\烈風伝\04 深謀の息吹 (東北).m4a|C:\usr\KOEI\Tenshouki95\track\嵐世記\05 秘めし想い（従属大名メイン）.m4a|C:\usr\KOEI\Tenshouki95\track\革新\19 厳冬の果て(伊達・翔).m4a|C:\usr\KOEI\Tenshouki95\track\革新\20 厳冬の果て(伊達・覇).m4a|C:\usr\KOEI\Tenshouki95\track\天道\16 杜の鬣 -伊達家のテーマ-.m4a|C:\usr\KOEI\Tenshouki95\track\天道\20 孤雲(一般大名家).m4a|C:\usr\KOEI\Tenshouki95\track\毛利元就\15 相合の愛と死.m4a|C:\usr\KOEI\Tenshouki95\track\龍馬伝\13 標的.m4a|C:\usr\KOEI\Tenshouki95\track\龍馬伝\14 刀剣.m4a|C:\usr\KOEI\Tenshouki95\track\龍馬伝\18 子供の情景.m4a|C:\usr\KOEI\Tenshouki95\track\龍馬伝\04 燃犀.m4a|C:\usr\KOEI\Tenshouki95\track\龍馬伝\08 追憶.m4a|C:\usr\KOEI\Tenshouki95\track\龍馬伝\11 静かなる風.m4a|C:\usr\KOEI\Tenshouki95\track\龍馬伝\13 道程.m4a|C:\usr\KOEI\Tenshouki95\track\龍馬伝\20 龍馬伝紀行 II.m4a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>
      <c r="A4" t="str">
        <f>IF(CATEGORY!B2&lt;&gt;"",CATEGORY!B2,"")</f>
        <v>関東地方</v>
      </c>
      <c r="B4" s="5" t="str">
        <f>GETTRACKNAMES(A4)</f>
        <v>C:\usr\KOEI\Tenshouki95\track\将星録\06 沃野に吹く風(関東).m4a|C:\usr\KOEI\Tenshouki95\track\烈風伝\05 春霞の頃 (関東).m4a|C:\usr\KOEI\Tenshouki95\track\天下創世\27 儚くとも燃ゆる御霊(天下目指す時).m4a|C:\usr\KOEI\Tenshouki95\track\革新\13 春暁を臨み(北条・翔).m4a|C:\usr\KOEI\Tenshouki95\track\革新\14 春暁を臨み(北条・覇).m4a|C:\usr\KOEI\Tenshouki95\track\天道\28 流離う風のように(イベント・穏やか).m4a|C:\usr\KOEI\Tenshouki95\track\天道\30 惟みる彼方 -プレエンディング-.m4a|C:\usr\KOEI\Tenshouki95\track\利家とまつ\08 利家のテーマ.m4a|C:\usr\KOEI\Tenshouki95\track\篤姫\02 守や守や (すやすや).m4a|C:\usr\KOEI\Tenshouki95\track\篤姫\03 いとおし意.m4a|C:\usr\KOEI\Tenshouki95\track\篤姫\04 野砂思砂.m4a|C:\usr\KOEI\Tenshouki95\track\篤姫\05 内幸 (うちさいわい).m4a|C:\usr\KOEI\Tenshouki95\track\篤姫\06 こころ降る.m4a|C:\usr\KOEI\Tenshouki95\track\篤姫\08 桜島わらふ.m4a|C:\usr\KOEI\Tenshouki95\track\篤姫\11 愉芽 (ゆめ).m4a|C:\usr\KOEI\Tenshouki95\track\篤姫\12 仮名し意.m4a|C:\usr\KOEI\Tenshouki95\track\篤姫\13 他意切 (たいせつ).m4a|C:\usr\KOEI\Tenshouki95\track\篤姫\14 痛し刀功 (いたしかたなく).m4a|C:\usr\KOEI\Tenshouki95\track\篤姫\15 枠ノ外ニ咲ク花.m4a|C:\usr\KOEI\Tenshouki95\track\篤姫\16 深宿.m4a|C:\usr\KOEI\Tenshouki95\track\篤姫\18 嬉し涙.m4a|C:\usr\KOEI\Tenshouki95\track\篤姫\19 刀ハ散リ 花ハ散ラズ.m4a|C:\usr\KOEI\Tenshouki95\track\篤姫\21 議云わぬ山.m4a|C:\usr\KOEI\Tenshouki95\track\篤姫\22 雪クル雪ユク.m4a|C:\usr\KOEI\Tenshouki95\track\篤姫\24 花意書く (かいかく).m4a|C:\usr\KOEI\Tenshouki95\track\篤姫\25 双頭の風.m4a|C:\usr\KOEI\Tenshouki95\track\篤姫\26 素輝 (すき).m4a|C:\usr\KOEI\Tenshouki95\track\篤姫\27 素こやか.m4a|C:\usr\KOEI\Tenshouki95\track\江\02 美つめる.m4a|C:\usr\KOEI\Tenshouki95\track\江\03 愛、今日.m4a|C:\usr\KOEI\Tenshouki95\track\江\04 音涯.m4a|C:\usr\KOEI\Tenshouki95\track\江\09 良い良い.m4a|C:\usr\KOEI\Tenshouki95\track\江\10 春か、遠く.m4a|C:\usr\KOEI\Tenshouki95\track\江\11 鷹が夢.m4a|C:\usr\KOEI\Tenshouki95\track\江\13 目を細めて.m4a|C:\usr\KOEI\Tenshouki95\track\江\14 今の果てまで.m4a|C:\usr\KOEI\Tenshouki95\track\江\15 いろ愛.m4a|C:\usr\KOEI\Tenshouki95\track\江\17 残ル。.m4a|C:\usr\KOEI\Tenshouki95\track\江\18 字に沁む声.m4a|C:\usr\KOEI\Tenshouki95\track\江\19 闘来.m4a|C:\usr\KOEI\Tenshouki95\track\江\21 手の鳴る宝へ.m4a|C:\usr\KOEI\Tenshouki95\track\江\22 詩る。 ～江紀行～.m4a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>
      <c r="A5" t="str">
        <f>IF(CATEGORY!B3&lt;&gt;"",CATEGORY!B3,"")</f>
        <v>東海地方</v>
      </c>
      <c r="B5" s="5" t="str">
        <f aca="true" t="shared" si="0" ref="B5:B39">GETTRACKNAMES(A5)</f>
        <v>C:\usr\KOEI\Tenshouki95\track\将星録\08 天下への道(東海).m4a|C:\usr\KOEI\Tenshouki95\track\烈風伝\07 あさき夢の通い路 (東海).m4a|C:\usr\KOEI\Tenshouki95\track\天下創世\03 凪の風、微か(小大名).m4a|C:\usr\KOEI\Tenshouki95\track\革新\07 乱世の光軸(織田・翔).m4a|C:\usr\KOEI\Tenshouki95\track\革新\08 乱世の光軸(織田・覇).m4a|C:\usr\KOEI\Tenshouki95\track\革新\15 駿馬達の地平(徳川・翔).m4a|C:\usr\KOEI\Tenshouki95\track\革新\16 駿馬達の地平(徳川・覇).m4a|C:\usr\KOEI\Tenshouki95\track\天道\11 途轍なき道 -織田家のテーマ-.m4a|C:\usr\KOEI\Tenshouki95\track\天道\15 磐石の如く -徳川家のテーマ-.m4a|C:\usr\KOEI\Tenshouki95\track\葵 徳川三代\01 Time Of Destiny -Extended Version.m4a|C:\usr\KOEI\Tenshouki95\track\葵 徳川三代\03 Time Of Destiny -Quartet Version-.m4a|C:\usr\KOEI\Tenshouki95\track\葵 徳川三代\04 Time Of Mercy.m4a|C:\usr\KOEI\Tenshouki95\track\葵 徳川三代\05 Time Of Destiny -On Air Version-.m4a|C:\usr\KOEI\Tenshouki95\track\葵 徳川三代\07 Time Of Destiny -Traveling Versio.m4a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t="str">
        <f>IF(CATEGORY!B4&lt;&gt;"",CATEGORY!B4,"")</f>
        <v>甲州地方</v>
      </c>
      <c r="B6" s="5" t="str">
        <f t="shared" si="0"/>
        <v>C:\usr\KOEI\Tenshouki95\track\将星録\07 山河疾駆(甲信越).m4a|C:\usr\KOEI\Tenshouki95\track\烈風伝\06 揺ぎ無き密雲 (甲信越).m4a|C:\usr\KOEI\Tenshouki95\track\嵐世記\06 水煙る朝（小大名メイン）.m4a|C:\usr\KOEI\Tenshouki95\track\天下創世\04 動乱の予兆(大大名).m4a|C:\usr\KOEI\Tenshouki95\track\天下創世\08 消え行く轍(武田).m4a|C:\usr\KOEI\Tenshouki95\track\革新\11 虚空に叫べど(武田・翔).m4a|C:\usr\KOEI\Tenshouki95\track\革新\12 虚空に叫べど(武田・覇).m4a|C:\usr\KOEI\Tenshouki95\track\天道\13 棄恩の将 -武田家のテーマ-.m4a|C:\usr\KOEI\Tenshouki95\track\風林火山\03 生まれる鼓動.m4a|C:\usr\KOEI\Tenshouki95\track\風林火山\04 戦は我が人生の如し [アンサンブル Ver.].m4a|C:\usr\KOEI\Tenshouki95\track\風林火山\11 風林火山 ～巡礼紀～.m4a|C:\usr\KOEI\Tenshouki95\track\風林火山\20 風林火山 ～月冴ゆ夜～.m4a|C:\usr\KOEI\Tenshouki95\track\風林火山\34 風林火山 ～回帰～ [ピアノソロ].m4a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t="str">
        <f>IF(CATEGORY!B5&lt;&gt;"",CATEGORY!B5,"")</f>
        <v>北陸地方</v>
      </c>
      <c r="B7" s="5" t="str">
        <f t="shared" si="0"/>
        <v>C:\usr\KOEI\Tenshouki95\track\嵐世記\07 猛る大地（戦国大名メイン）.m4a|C:\usr\KOEI\Tenshouki95\track\天下創世\06 正道貫き空(信長).m4a|C:\usr\KOEI\Tenshouki95\track\天下創世\07 武士の唸り(謙信).m4a|C:\usr\KOEI\Tenshouki95\track\革新\09 大地に吼える(上杉・翔).m4a|C:\usr\KOEI\Tenshouki95\track\革新\10 大地に吼える(上杉・覇).m4a|C:\usr\KOEI\Tenshouki95\track\天道\12 木隠れの戦局 -上杉家のテーマ-.m4a|C:\usr\KOEI\Tenshouki95\track\天道\14 吼く雨音 -真田家のテーマ-.m4a|C:\usr\KOEI\Tenshouki95\track\風林火山\15 越後の毘沙門天.m4a|C:\usr\KOEI\Tenshouki95\track\風林火山\18 景虎と毘沙門天.m4a|C:\usr\KOEI\Tenshouki95\track\風林火山\23 景虎見参.m4a|C:\usr\KOEI\Tenshouki95\track\風林火山\24 神秘の毘沙門天.m4a|C:\usr\KOEI\Tenshouki95\track\風林火山\25 悟りの教え.m4a|C:\usr\KOEI\Tenshouki95\track\風林火山\26 景虎進軍!.m4a|C:\usr\KOEI\Tenshouki95\track\風林火山\30 出陣の朝.m4a|C:\usr\KOEI\Tenshouki95\track\風林火山\31 上杉軍出陣!.m4a|C:\usr\KOEI\Tenshouki95\track\天地人\02 夢 ～天地人紀行.m4a|C:\usr\KOEI\Tenshouki95\track\天地人\03 地 ～自然の恵み.m4a|C:\usr\KOEI\Tenshouki95\track\天地人\04 義 ～貫く力.m4a|C:\usr\KOEI\Tenshouki95\track\天地人\05 冒険心.m4a|C:\usr\KOEI\Tenshouki95\track\天地人\06 優しさにあふれる.m4a|C:\usr\KOEI\Tenshouki95\track\天地人\08 真.m4a|C:\usr\KOEI\Tenshouki95\track\天地人\09 愛の香り.m4a|C:\usr\KOEI\Tenshouki95\track\天地人\11 神秘.m4a|C:\usr\KOEI\Tenshouki95\track\天地人\12 美しき躍動.m4a|C:\usr\KOEI\Tenshouki95\track\天地人\13 人 ～賛歌.m4a|C:\usr\KOEI\Tenshouki95\track\天地人\15 道.m4a|C:\usr\KOEI\Tenshouki95\track\天地人\16 熱い涙.m4a|C:\usr\KOEI\Tenshouki95\track\天地人\17 ひとときの想い.m4a|C:\usr\KOEI\Tenshouki95\track\天地人\18 夢 ～天地人紀行 Short Version.m4a|C:\usr\KOEI\Tenshouki95\track\利家とまつ\07 友愛.m4a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t="str">
        <f>IF(CATEGORY!B6&lt;&gt;"",CATEGORY!B6,"")</f>
        <v>近畿地方</v>
      </c>
      <c r="B8" s="5" t="str">
        <f t="shared" si="0"/>
        <v>C:\usr\KOEI\Tenshouki95\track\将星録\09 白露の香り(畿内).m4a|C:\usr\KOEI\Tenshouki95\track\烈風伝\08 深雪の宴 (近畿).m4a|C:\usr\KOEI\Tenshouki95\track\天下創世\05 策士の群れ(群雄).m4a|C:\usr\KOEI\Tenshouki95\track\革新\17 想いなき深謀(足利・翔).m4a|C:\usr\KOEI\Tenshouki95\track\革新\18 想いなき深謀(足利・覇).m4a|C:\usr\KOEI\Tenshouki95\track\利家とまつ\03 まつのテーマ.m4a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t="str">
        <f>IF(CATEGORY!B7&lt;&gt;"",CATEGORY!B7,"")</f>
        <v>山陽地方</v>
      </c>
      <c r="B9" s="5" t="str">
        <f t="shared" si="0"/>
        <v>C:\usr\KOEI\Tenshouki95\track\将星録\10 覇者への道(中国).m4a|C:\usr\KOEI\Tenshouki95\track\烈風伝\09 にじむ面影 (中国).m4a|C:\usr\KOEI\Tenshouki95\track\革新\21 戦雲の習い(毛利・翔).m4a|C:\usr\KOEI\Tenshouki95\track\革新\22 戦雲の習い(毛利・覇).m4a|C:\usr\KOEI\Tenshouki95\track\天道\17 蹴然の臣 -毛利家のテーマ-.m4a|C:\usr\KOEI\Tenshouki95\track\利家とまつ\09 愁い.m4a|C:\usr\KOEI\Tenshouki95\track\利家とまつ\10 親の愛.m4a|C:\usr\KOEI\Tenshouki95\track\毛利元就\04 別離.m4a|C:\usr\KOEI\Tenshouki95\track\毛利元就\05 大内義興のテーマ.m4a|C:\usr\KOEI\Tenshouki95\track\毛利元就\06 松寿丸の初恋と別れ.m4a|C:\usr\KOEI\Tenshouki95\track\毛利元就\07 興元の悲しみ.m4a|C:\usr\KOEI\Tenshouki95\track\毛利元就\08 雪の輿入れ.m4a|C:\usr\KOEI\Tenshouki95\track\毛利元就\09 元就と美伊 愛のテーマ.m4a|C:\usr\KOEI\Tenshouki95\track\毛利元就\10 元就の決意.m4a|C:\usr\KOEI\Tenshouki95\track\毛利元就\12 男たちの戦い.m4a|C:\usr\KOEI\Tenshouki95\track\毛利元就\13 戦国の世の悲しみ.m4a|C:\usr\KOEI\Tenshouki95\track\毛利元就\14 哀しみを秘めた愛.m4a|C:\usr\KOEI\Tenshouki95\track\毛利元就\17 海風・加芽のテーマ.m4a|C:\usr\KOEI\Tenshouki95\track\毛利元就\21 親心.m4a|C:\usr\KOEI\Tenshouki95\track\毛利元就\22 毛利元就メイン・テーマ(エンディング).m4a|C:\usr\KOEI\Tenshouki95\track\毛利元就\23 元就紀行のテーマ.m4a|C:\usr\KOEI\Tenshouki95\track\宮本武蔵\02 La Sua Donna - ロマンス.m4a|C:\usr\KOEI\Tenshouki95\track\宮本武蔵\03 Musashi E L'Amicizia - 友情と決意.m4a|C:\usr\KOEI\Tenshouki95\track\宮本武蔵\04 Musashi E Il Tradimento - ほのかな想い.m4a|C:\usr\KOEI\Tenshouki95\track\宮本武蔵\05 Musashi E L'Attesa - 希望.m4a|C:\usr\KOEI\Tenshouki95\track\宮本武蔵\07 L'Avventura Come Guerra - 旅立ち.m4a|C:\usr\KOEI\Tenshouki95\track\宮本武蔵\14 Reazione Riflessiva - 永遠の旅立ち.m4a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t="str">
        <f>IF(CATEGORY!B8&lt;&gt;"",CATEGORY!B8,"")</f>
        <v>山陰地方</v>
      </c>
      <c r="B10" s="5" t="str">
        <f t="shared" si="0"/>
        <v>C:\usr\KOEI\Tenshouki95\track\天翔記\08 雲の路.m4a|C:\usr\KOEI\Tenshouki95\track\天下創世\11 孤高への動脈(天下人).m4a|C:\usr\KOEI\Tenshouki95\track\天道\26 残喘の行方(イベント・死亡).m4a|C:\usr\KOEI\Tenshouki95\track\風林火山\07 策略の霧.m4a|C:\usr\KOEI\Tenshouki95\track\風林火山\09 散りふる花 [サイレントVer.].m4a|C:\usr\KOEI\Tenshouki95\track\風林火山\19 懐かしい面影.m4a|C:\usr\KOEI\Tenshouki95\track\風林火山\22 由布姫、その愛.m4a|C:\usr\KOEI\Tenshouki95\track\利家とまつ\06 戦国の世.m4a|C:\usr\KOEI\Tenshouki95\track\毛利元就\02 尼子経久のテーマ.m4a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3.5">
      <c r="A11" t="str">
        <f>IF(CATEGORY!B9&lt;&gt;"",CATEGORY!B9,"")</f>
        <v>四国地方</v>
      </c>
      <c r="B11" s="5" t="str">
        <f t="shared" si="0"/>
        <v>C:\usr\KOEI\Tenshouki95\track\天翔記\06 春濤.m4a|C:\usr\KOEI\Tenshouki95\track\将星録\11 覚めぬ夢,陽炎(四国).m4a|C:\usr\KOEI\Tenshouki95\track\烈風伝\10 清流の路 (四国).m4a|C:\usr\KOEI\Tenshouki95\track\革新\25 翔る白兵(大名・翔).m4a|C:\usr\KOEI\Tenshouki95\track\革新\26 翔る白兵(大名・覇).m4a|C:\usr\KOEI\Tenshouki95\track\利家とまつ\11 コンチェルト・グロッソ No.1.m4a|C:\usr\KOEI\Tenshouki95\track\功名が辻\01 功名が辻メインテーマ.m4a|C:\usr\KOEI\Tenshouki95\track\功名が辻\03 愛の旅路 ～千代のテーマ～.m4a|C:\usr\KOEI\Tenshouki95\track\功名が辻\04 Diamond Dust Memory ～Winter～.m4a|C:\usr\KOEI\Tenshouki95\track\功名が辻\05 これから.m4a|C:\usr\KOEI\Tenshouki95\track\功名が辻\06 願い.m4a|C:\usr\KOEI\Tenshouki95\track\功名が辻\07 Green Breeze ～Spring～.m4a|C:\usr\KOEI\Tenshouki95\track\功名が辻\11 Day Dream ～Summer～.m4a|C:\usr\KOEI\Tenshouki95\track\功名が辻\12 まごころ.m4a|C:\usr\KOEI\Tenshouki95\track\功名が辻\13 小りん.m4a|C:\usr\KOEI\Tenshouki95\track\功名が辻\14 功名が辻メイン・テーマ ～ドラマティック・ヴァージョン～.m4a|C:\usr\KOEI\Tenshouki95\track\功名が辻\15 AMBER ～Autumn～.m4a|C:\usr\KOEI\Tenshouki95\track\龍馬伝\06 告白.m4a|C:\usr\KOEI\Tenshouki95\track\龍馬伝\01 侠気.m4a|C:\usr\KOEI\Tenshouki95\track\龍馬伝\03 想望.m4a|C:\usr\KOEI\Tenshouki95\track\龍馬伝\14 志操.m4a|C:\usr\KOEI\Tenshouki95\track\龍馬伝\01 飛騰.m4a|C:\usr\KOEI\Tenshouki95\track\龍馬伝\03 郷愁.m4a|C:\usr\KOEI\Tenshouki95\track\龍馬伝\04 光芒.m4a|C:\usr\KOEI\Tenshouki95\track\龍馬伝\05 彩ふ.m4a|C:\usr\KOEI\Tenshouki95\track\龍馬伝\09 草莽の志.m4a|C:\usr\KOEI\Tenshouki95\track\龍馬伝\11 彩雲.m4a|C:\usr\KOEI\Tenshouki95\track\龍馬伝\16 龍馬伝紀行 IV.m4a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.5">
      <c r="A12" t="str">
        <f>IF(CATEGORY!B10&lt;&gt;"",CATEGORY!B10,"")</f>
        <v>九州地方</v>
      </c>
      <c r="B12" s="5" t="str">
        <f t="shared" si="0"/>
        <v>C:\usr\KOEI\Tenshouki95\track\天翔記\09 風蘭.m4a|C:\usr\KOEI\Tenshouki95\track\将星録\12 渦巻く気炎(九州).m4a|C:\usr\KOEI\Tenshouki95\track\烈風伝\11 晴嵐の大地 (九州).m4a|C:\usr\KOEI\Tenshouki95\track\嵐世記\21 蒲公英（豊作イベント）.m4a|C:\usr\KOEI\Tenshouki95\track\革新\23 死線を越え(島津・翔).m4a|C:\usr\KOEI\Tenshouki95\track\革新\24 死線を越え(島津・覇).m4a|C:\usr\KOEI\Tenshouki95\track\天道\18 耀けるものたち -島津家のテーマ-.m4a|C:\usr\KOEI\Tenshouki95\track\天道\24 光跡を求め(イベント・勇ましい).m4a|C:\usr\KOEI\Tenshouki95\track\篤姫\01 篤姫 (メインテーマ).m4a|C:\usr\KOEI\Tenshouki95\track\篤姫\02 吉左右 (きっそう).m4a|C:\usr\KOEI\Tenshouki95\track\篤姫\03 篤と.m4a|C:\usr\KOEI\Tenshouki95\track\篤姫\04 つつぐれのとき.m4a|C:\usr\KOEI\Tenshouki95\track\篤姫\05 火の穂 (ほのほ).m4a|C:\usr\KOEI\Tenshouki95\track\篤姫\06 そでのしぐれ.m4a|C:\usr\KOEI\Tenshouki95\track\篤姫\07 ふとか山.m4a|C:\usr\KOEI\Tenshouki95\track\篤姫\08 良し.m4a|C:\usr\KOEI\Tenshouki95\track\篤姫\09 蕊 (しべ).m4a|C:\usr\KOEI\Tenshouki95\track\篤姫\10 嫋嫋 (じょうじょう).m4a|C:\usr\KOEI\Tenshouki95\track\篤姫\11 戦ぐ花 (そよぐはな).m4a|C:\usr\KOEI\Tenshouki95\track\篤姫\12 於一咲む.m4a|C:\usr\KOEI\Tenshouki95\track\篤姫\13 御侠.m4a|C:\usr\KOEI\Tenshouki95\track\篤姫\14 みふゆつく.m4a|C:\usr\KOEI\Tenshouki95\track\篤姫\15 素意.m4a|C:\usr\KOEI\Tenshouki95\track\篤姫\17 玉響 (たまゆら).m4a|C:\usr\KOEI\Tenshouki95\track\篤姫\18 正鵠 (せいこく).m4a|C:\usr\KOEI\Tenshouki95\track\篤姫\19 瑞雲.m4a|C:\usr\KOEI\Tenshouki95\track\篤姫\20 ひたあを.m4a|C:\usr\KOEI\Tenshouki95\track\篤姫\21 雲の路.m4a|C:\usr\KOEI\Tenshouki95\track\篤姫\22 一葉知秋.m4a|C:\usr\KOEI\Tenshouki95\track\篤姫\24 里の緒.m4a|C:\usr\KOEI\Tenshouki95\track\篤姫\25 驀地.m4a|C:\usr\KOEI\Tenshouki95\track\篤姫\26 すずしろのはな.m4a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3.5">
      <c r="A13" t="str">
        <f>IF(CATEGORY!B11&lt;&gt;"",CATEGORY!B11,"")</f>
        <v>海外貿易港</v>
      </c>
      <c r="B13" s="5" t="str">
        <f t="shared" si="0"/>
        <v>C:\usr\KOEI\Tenshouki95\track\嵐世記\08 覇天への路（天下人メイン）.m4a|C:\usr\KOEI\Tenshouki95\track\蒼天録\08 琴弦の旋律(軍略フェイズ・基督教出身者専用).m4a|C:\usr\KOEI\Tenshouki95\track\蒼天録\17 光臨の大地へ(全国統一エンディング・大名).m4a|C:\usr\KOEI\Tenshouki95\track\蒼天録\18 ぬくもりの春(全国統一エンディング・家臣).m4a|C:\usr\KOEI\Tenshouki95\track\蒼天録\23 光の啓示(基督教勢力との交渉).m4a|C:\usr\KOEI\Tenshouki95\track\天下創世\33 遥か夢路へと(エンディング).m4a|C:\usr\KOEI\Tenshouki95\track\天道\09 激震の果てに(巨城).m4a|C:\usr\KOEI\Tenshouki95\track\天道\21 刻の醒覚 -関白・征夷大将軍のテーマ-.m4a|C:\usr\KOEI\Tenshouki95\track\利家とまつ\01 颯流 (メインテーマ).m4a|C:\usr\KOEI\Tenshouki95\track\利家とまつ\02 永久の愛 (紀行テーマ).m4a|C:\usr\KOEI\Tenshouki95\track\利家とまつ\12 永久の愛 (紀行テーマTVサイズ).m4a|C:\usr\KOEI\Tenshouki95\track\江\01 江 ～姫たちの戦国～.m4a|C:\usr\KOEI\Tenshouki95\track\龍馬伝\10 倒仰.m4a|C:\usr\KOEI\Tenshouki95\track\龍馬伝\20 海へ.m4a|C:\usr\KOEI\Tenshouki95\track\龍馬伝\02 海国.m4a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>
      <c r="A14" t="str">
        <f>IF(CATEGORY!B12&lt;&gt;"",CATEGORY!B12,"")</f>
        <v>安土城</v>
      </c>
      <c r="B14" s="5" t="str">
        <f t="shared" si="0"/>
        <v>C:\usr\KOEI\Tenshouki95\track\将星録\13 一握の光明(イベント筑城).m4a|C:\usr\KOEI\Tenshouki95\track\蒼天録\19 刻の舞人(エンディング).m4a|C:\usr\KOEI\Tenshouki95\track\革新\35 孤高の雄叫び(回想・終了).m4a|C:\usr\KOEI\Tenshouki95\track\天道\29 凱歌の群れ -慶事イベント-.m4a|C:\usr\KOEI\Tenshouki95\track\利家とまつ\05 信長のテーマ.m4a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>
      <c r="A15" t="str">
        <f>IF(CATEGORY!B13&lt;&gt;"",CATEGORY!B13,"")</f>
        <v>戦争・コマンド</v>
      </c>
      <c r="B15" s="5" t="str">
        <f t="shared" si="0"/>
        <v>C:\usr\KOEI\Tenshouki95\track\天翔記\11 月下の陣.m4a|C:\usr\KOEI\Tenshouki95\track\嵐世記\14 深謀の宴（合戦フェイズのテーマ）.m4a|C:\usr\KOEI\Tenshouki95\track\蒼天録\12 動乱の兆し(野戦前の軍議).m4a|C:\usr\KOEI\Tenshouki95\track\天下創世\14 想い、遥か(戦争準備).m4a|C:\usr\KOEI\Tenshouki95\track\革新\05 夜明けの陣(出陣).m4a|C:\usr\KOEI\Tenshouki95\track\天道\07 揺るぎなき己心 -決戦前夜-.m4a|C:\usr\KOEI\Tenshouki95\track\天道\27 戦の熾烈 -危機イベント-.m4a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>
      <c r="A16" t="str">
        <f>IF(CATEGORY!B14&lt;&gt;"",CATEGORY!B14,"")</f>
        <v>戦争・春</v>
      </c>
      <c r="B16" s="5" t="str">
        <f t="shared" si="0"/>
        <v>C:\usr\KOEI\Tenshouki95\track\天翔記\12 暉映の戦場.m4a|C:\usr\KOEI\Tenshouki95\track\将星録\16 刃の乱気流(野戦・小).m4a|C:\usr\KOEI\Tenshouki95\track\烈風伝\12 乱魂 (野戦小).m4a|C:\usr\KOEI\Tenshouki95\track\蒼天録\14 激震の果てに(野戦２).m4a|C:\usr\KOEI\Tenshouki95\track\天道\05 嘶く大地(野戦).m4a|C:\usr\KOEI\Tenshouki95\track\江\16 のわき.m4a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>
      <c r="A17" t="str">
        <f>IF(CATEGORY!B15&lt;&gt;"",CATEGORY!B15,"")</f>
        <v>戦争・夏</v>
      </c>
      <c r="B17" s="5" t="str">
        <f t="shared" si="0"/>
        <v>C:\usr\KOEI\Tenshouki95\track\天翔記\05 夏疾風.m4a|C:\usr\KOEI\Tenshouki95\track\烈風伝\13 乱魂 (野戦小).m4a|C:\usr\KOEI\Tenshouki95\track\蒼天録\13 流転の戦局(野戦１).m4a|C:\usr\KOEI\Tenshouki95\track\天下創世\21 激震の活路(戦闘優勢).m4a|C:\usr\KOEI\Tenshouki95\track\革新\04 戦渦に立ち(野戦).m4a|C:\usr\KOEI\Tenshouki95\track\革新\06 新月の砦(侵略).m4a|C:\usr\KOEI\Tenshouki95\track\江\05 火坐穴.m4a|C:\usr\KOEI\Tenshouki95\track\宮本武蔵\12 Musashi E La Vendetta - 戦乱.m4a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>
      <c r="A18" t="str">
        <f>IF(CATEGORY!B16&lt;&gt;"",CATEGORY!B16,"")</f>
        <v>戦争・秋</v>
      </c>
      <c r="B18" s="5" t="str">
        <f t="shared" si="0"/>
        <v>C:\usr\KOEI\Tenshouki95\track\将星録\17 揺らめく狼煙(野戦・大).m4a|C:\usr\KOEI\Tenshouki95\track\烈風伝\14 望郷叶わぬとも (野戦大).m4a|C:\usr\KOEI\Tenshouki95\track\嵐世記\10 朝霞を越え（戦闘・平野）.m4a|C:\usr\KOEI\Tenshouki95\track\天下創世\16 血の対峙(野戦).m4a|C:\usr\KOEI\Tenshouki95\track\天道\08 天下の采配(野戦2).m4a|C:\usr\KOEI\Tenshouki95\track\葵 徳川三代\02 Time Of Ambition.m4a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>
      <c r="A19" t="str">
        <f>IF(CATEGORY!B17&lt;&gt;"",CATEGORY!B17,"")</f>
        <v>戦争・冬</v>
      </c>
      <c r="B19" s="5" t="str">
        <f t="shared" si="0"/>
        <v>C:\usr\KOEI\Tenshouki95\track\嵐世記\12 紅雪の刻（戦闘・雪国）.m4a|C:\usr\KOEI\Tenshouki95\track\蒼天録\09 魔利支天と共に(軍略フェイズ・仏教出身者専用).m4a|C:\usr\KOEI\Tenshouki95\track\蒼天録\11 炎舞の望(軍略フェイズ・一般用).m4a|C:\usr\KOEI\Tenshouki95\track\蒼天録\16 逆巻く戦局(篭城戦２).m4a|C:\usr\KOEI\Tenshouki95\track\天下創世\17 雲泥の血戦(決戦).m4a|C:\usr\KOEI\Tenshouki95\track\天下創世\18 凍てつく吐息(冬戦争).m4a|C:\usr\KOEI\Tenshouki95\track\風林火山\32 死闘の太鼓.m4a|C:\usr\KOEI\Tenshouki95\track\宮本武蔵\10 Musashi Attacca - 対決.m4a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>
      <c r="A20" t="str">
        <f>IF(CATEGORY!B18&lt;&gt;"",CATEGORY!B18,"")</f>
        <v>戦争・信長</v>
      </c>
      <c r="B20" s="5" t="str">
        <f t="shared" si="0"/>
        <v>C:\usr\KOEI\Tenshouki95\track\烈風伝\15 狂気の淵で (野戦織田).m4a|C:\usr\KOEI\Tenshouki95\track\蒼天録\04 猛る白狼(軍略フェイズ・織田家専用).m4a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>
      <c r="A21" t="str">
        <f>IF(CATEGORY!B19&lt;&gt;"",CATEGORY!B19,"")</f>
        <v>戦争・名将</v>
      </c>
      <c r="B21" s="5" t="str">
        <f t="shared" si="0"/>
        <v>C:\usr\KOEI\Tenshouki95\track\烈風伝\16 睥睨の騎 (野戦武田).m4a|C:\usr\KOEI\Tenshouki95\track\烈風伝\17 果て無き誓い (野戦上杉).m4a|C:\usr\KOEI\Tenshouki95\track\烈風伝\18 胸臆の望 (野戦毛利).m4a|C:\usr\KOEI\Tenshouki95\track\烈風伝\19 熱き光求めて (野戦島津).m4a|C:\usr\KOEI\Tenshouki95\track\嵐世記\09 碧緑の闘い（戦闘・山国）.m4a|C:\usr\KOEI\Tenshouki95\track\嵐世記\11 荒天の海原（戦闘・沿岸国）.m4a|C:\usr\KOEI\Tenshouki95\track\嵐世記\13 逆光の乱（戦闘・通常）.m4a|C:\usr\KOEI\Tenshouki95\track\蒼天録\05 狼煙の社(軍略フェイズ・武田家専用).m4a|C:\usr\KOEI\Tenshouki95\track\蒼天録\06 孤高なる路(軍略フェイズ・上杉家専用).m4a|C:\usr\KOEI\Tenshouki95\track\蒼天録\07 老鋭なる戦陣(軍略フェイズ・毛利家専用).m4a|C:\usr\KOEI\Tenshouki95\track\天道\03 嗤う者共 -出陣-.m4a|C:\usr\KOEI\Tenshouki95\track\天道\06 奮迅せし想い(攻城戦).m4a|C:\usr\KOEI\Tenshouki95\track\天地人\10 天 ～運命.m4a|C:\usr\KOEI\Tenshouki95\track\篤姫\01 雲のみ行く.m4a|C:\usr\KOEI\Tenshouki95\track\毛利元就\11 戦い.m4a|C:\usr\KOEI\Tenshouki95\track\毛利元就\19 戦闘.m4a|C:\usr\KOEI\Tenshouki95\track\江\07 夜に寄る.m4a|C:\usr\KOEI\Tenshouki95\track\龍馬伝\07 黒船.m4a|C:\usr\KOEI\Tenshouki95\track\巨像\07 異形の者達 ～巨像との戦い～.m4a|C:\usr\KOEI\Tenshouki95\track\巨像\08 開かれる道 ～巨像との戦い～.m4a|C:\usr\KOEI\Tenshouki95\track\巨像\12 荒ぶる邂逅 ～巨像との戦い～.m4a|C:\usr\KOEI\Tenshouki95\track\巨像\13 甦る力 ～巨像との戦い～.m4a|C:\usr\KOEI\Tenshouki95\track\巨像\16 力への畏怖 ～巨像との戦い～.m4a|C:\usr\KOEI\Tenshouki95\track\巨像\20 背後からの使者 ～巨像との戦い～.m4a|C:\usr\KOEI\Tenshouki95\track\巨像\21 反撃 ～巨像との戦い～.m4a|C:\usr\KOEI\Tenshouki95\track\巨像\24 放たれた番人 ～巨像との戦い～.m4a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>
      <c r="A22" t="str">
        <f>IF(CATEGORY!B20&lt;&gt;"",CATEGORY!B20,"")</f>
        <v>戦争・緊迫</v>
      </c>
      <c r="B22" s="5" t="str">
        <f>GETTRACKNAMES(A22)</f>
        <v>C:\usr\KOEI\Tenshouki95\track\将星録\18 いばらの砦(攻城戦).m4a|C:\usr\KOEI\Tenshouki95\track\烈風伝\20 死線を超えて (攻城戦小).m4a|C:\usr\KOEI\Tenshouki95\track\烈風伝\21 まばゆき明日へ (攻城戦中).m4a|C:\usr\KOEI\Tenshouki95\track\烈風伝\22 命運と共に (攻城戦大).m4a|C:\usr\KOEI\Tenshouki95\track\嵐世記\15 鬼眼の炎（戦闘・門徒衆）.m4a|C:\usr\KOEI\Tenshouki95\track\蒼天録\15 戦いの言霊(篭城戦１).m4a|C:\usr\KOEI\Tenshouki95\track\蒼天録\26 血海の死闘(忍者戦闘).m4a|C:\usr\KOEI\Tenshouki95\track\天下創世\15 暁の騎戦(戦闘劣勢).m4a|C:\usr\KOEI\Tenshouki95\track\天下創世\19 仰天の刻(篭城戦).m4a|C:\usr\KOEI\Tenshouki95\track\天下創世\20 滴る呻きの果て(火縄銃付きの篭城戦).m4a|C:\usr\KOEI\Tenshouki95\track\天下創世\28 唖然呆然(謀反).m4a|C:\usr\KOEI\Tenshouki95\track\革新\03 双璧の狭間(攻城戦).m4a|C:\usr\KOEI\Tenshouki95\track\革新\32 嵐魂(窮地).m4a|C:\usr\KOEI\Tenshouki95\track\天道\04 火映の陣(敵侵攻).m4a|C:\usr\KOEI\Tenshouki95\track\天道\10 威烈の極 -四面楚歌-.m4a|C:\usr\KOEI\Tenshouki95\track\天地人\07 夜討ち.m4a|C:\usr\KOEI\Tenshouki95\track\功名が辻\02 はじまり.m4a|C:\usr\KOEI\Tenshouki95\track\篤姫\17 突き夜 (つきよ).m4a|C:\usr\KOEI\Tenshouki95\track\龍馬伝\19 クロノスの刻み II.m4a|C:\usr\KOEI\Tenshouki95\track\巨像\41 最後の戦い.m4a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>
      <c r="A23">
        <f>IF(CATEGORY!B21&lt;&gt;"",CATEGORY!B21,"")</f>
      </c>
      <c r="B23" s="5">
        <f>GETTRACKNAMES(A23)</f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>
      <c r="A24" t="str">
        <f>IF(CATEGORY!B22&lt;&gt;"",CATEGORY!B22,"")</f>
        <v>初期設定</v>
      </c>
      <c r="B24" s="5" t="str">
        <f t="shared" si="0"/>
        <v>C:\usr\KOEI\Tenshouki95\track\天翔記\02 乱世の鷹　オープニング.m4a|C:\usr\KOEI\Tenshouki95\track\天翔記\03 遠野.m4a|C:\usr\KOEI\Tenshouki95\track\天翔記\07 覇王組曲　ウォーソー・エディッション.m4a|C:\usr\KOEI\Tenshouki95\track\将星録\03 野望の渦(初期設定).m4a|C:\usr\KOEI\Tenshouki95\track\烈風伝\02 萌ゆる思い (初期設定).m4a|C:\usr\KOEI\Tenshouki95\track\嵐世記\04 目覚めの刻（オープニング）.m4a|C:\usr\KOEI\Tenshouki95\track\嵐世記\20 宵待の風（戦後処理）.m4a|C:\usr\KOEI\Tenshouki95\track\嵐世記\25 まだ見ぬ夜明け（初期設定画面）.m4a|C:\usr\KOEI\Tenshouki95\track\蒼天録\02 夜明けの蒼(初期画面).m4a|C:\usr\KOEI\Tenshouki95\track\天下創世\01 狂乱の疾風(オープニング).m4a|C:\usr\KOEI\Tenshouki95\track\天下創世\02 夢枕(初期設定).m4a|C:\usr\KOEI\Tenshouki95\track\天下創世\24 血戦への初陣(覇気).m4a|C:\usr\KOEI\Tenshouki95\track\革新\01 時代の覚醒(オープニング).m4a|C:\usr\KOEI\Tenshouki95\track\天道\01 暁星 -オープニング-.m4a|C:\usr\KOEI\Tenshouki95\track\天道\02 幾瀬の想い -初期設定-.m4a|C:\usr\KOEI\Tenshouki95\track\風林火山\01 風林火山 メイン・テーマ [語り付き].m4a|C:\usr\KOEI\Tenshouki95\track\天地人\01 天地人 ～オープニングテーマ.m4a|C:\usr\KOEI\Tenshouki95\track\毛利元就\01 オーヴァーチュアー・毛利元就メイン・テーマ・.m4a|C:\usr\KOEI\Tenshouki95\track\宮本武蔵\01 Brivido Di Guerra - 武蔵 Nhk大河ドラマ「武.m4a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>
      <c r="A25" t="str">
        <f>IF(CATEGORY!B23&lt;&gt;"",CATEGORY!B23,"")</f>
        <v>環境コマンド</v>
      </c>
      <c r="B25" s="5" t="str">
        <f t="shared" si="0"/>
        <v>C:\usr\KOEI\Tenshouki95\track\将星録\14 歓喜に満ちる野(イベント豊作).m4a|C:\usr\KOEI\Tenshouki95\track\嵐世記\18 時の細波（ゲーム開始時イベント）.m4a|C:\usr\KOEI\Tenshouki95\track\蒼天録\03 まほろばの丘(政略フェイズ・全大名共通).m4a|C:\usr\KOEI\Tenshouki95\track\蒼天録\25 草陰の睡(忍者の里との交渉).m4a|C:\usr\KOEI\Tenshouki95\track\蒼天録\27 紅の薄様(イベント用１).m4a|C:\usr\KOEI\Tenshouki95\track\蒼天録\28 悲しみの内壁(イベント用２).m4a|C:\usr\KOEI\Tenshouki95\track\天下創世\12 逆巻く危惧の感(イベント).m4a|C:\usr\KOEI\Tenshouki95\track\天下創世\13 緩やかなる四季(感銘).m4a|C:\usr\KOEI\Tenshouki95\track\天下創世\30 細波(吉報).m4a|C:\usr\KOEI\Tenshouki95\track\革新\02 蒼月の丘(初期設定).m4a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>
      <c r="A26" t="str">
        <f>IF(CATEGORY!B24&lt;&gt;"",CATEGORY!B24,"")</f>
        <v>講義コマンド</v>
      </c>
      <c r="B26" s="5" t="str">
        <f t="shared" si="0"/>
        <v>C:\usr\KOEI\Tenshouki95\track\蒼天録\24 市人の笑み(商人との交渉・取引).m4a|C:\usr\KOEI\Tenshouki95\track\風林火山\05 たくらむ勘助.m4a|C:\usr\KOEI\Tenshouki95\track\風林火山\21 ひらめく勘助.m4a|C:\usr\KOEI\Tenshouki95\track\篤姫\09 得ルヲ無イ意、得ル我意.m4a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>
      <c r="A27" t="str">
        <f>IF(CATEGORY!B25&lt;&gt;"",CATEGORY!B25,"")</f>
        <v>披露コマンド</v>
      </c>
      <c r="B27" s="5" t="str">
        <f t="shared" si="0"/>
        <v>C:\usr\KOEI\Tenshouki95\track\天下創世\29 紋白蝶(誕生).m4a|C:\usr\KOEI\Tenshouki95\track\風林火山\02 風林火山 ～異郷情.m4a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>
      <c r="A28" t="str">
        <f>IF(CATEGORY!B26&lt;&gt;"",CATEGORY!B26,"")</f>
        <v>外交コマンド</v>
      </c>
      <c r="B28" s="5" t="str">
        <f t="shared" si="0"/>
        <v>C:\usr\KOEI\Tenshouki95\track\将星録\04 灯火なき宴(朝廷).m4a|C:\usr\KOEI\Tenshouki95\track\将星録\15 狂気のささやき(外交・調略).m4a|C:\usr\KOEI\Tenshouki95\track\烈風伝\03 静かなる庵 (朝廷外交).m4a|C:\usr\KOEI\Tenshouki95\track\烈風伝\25 月影の謀臣 (外交).m4a|C:\usr\KOEI\Tenshouki95\track\嵐世記\17 春舞の頃（交渉・朝廷）.m4a|C:\usr\KOEI\Tenshouki95\track\嵐世記\26 晩鐘の双璧（交渉・仏教）.m4a|C:\usr\KOEI\Tenshouki95\track\蒼天録\20 虚光の渦中(幕府との交渉).m4a|C:\usr\KOEI\Tenshouki95\track\蒼天録\21 雅なる帝(朝廷との交渉).m4a|C:\usr\KOEI\Tenshouki95\track\天下創世\26 天に想い馳せ(決断の時).m4a|C:\usr\KOEI\Tenshouki95\track\革新\28 先見を胸に(外交).m4a|C:\usr\KOEI\Tenshouki95\track\天道\22 蟲惑の囁き -外交-.m4a|C:\usr\KOEI\Tenshouki95\track\天道\25 期剋ふ影 -謀略イベント-.m4a|C:\usr\KOEI\Tenshouki95\track\風林火山\08 忍びの月影.m4a|C:\usr\KOEI\Tenshouki95\track\風林火山\16 嵐の前.m4a|C:\usr\KOEI\Tenshouki95\track\風林火山\17 裏切りの雪.m4a|C:\usr\KOEI\Tenshouki95\track\天地人\14 陰謀と重い日々.m4a|C:\usr\KOEI\Tenshouki95\track\篤姫\16 遮蔽.m4a|C:\usr\KOEI\Tenshouki95\track\篤姫\10 義苦捨九.m4a|C:\usr\KOEI\Tenshouki95\track\毛利元就\03 杉 女の戦い・杉 美しく.m4a|C:\usr\KOEI\Tenshouki95\track\毛利元就\16 陰謀と調略.m4a|C:\usr\KOEI\Tenshouki95\track\宮本武蔵\11 Seconda Notte - 二日目の夜.m4a|C:\usr\KOEI\Tenshouki95\track\宮本武蔵\13 Schifratt - 予感.m4a|C:\usr\KOEI\Tenshouki95\track\龍馬伝\19 暗躍.m4a|C:\usr\KOEI\Tenshouki95\track\龍馬伝\06 怪物.m4a|C:\usr\KOEI\Tenshouki95\track\龍馬伝\07 流転.m4a|C:\usr\KOEI\Tenshouki95\track\龍馬伝\15 天誅斬奸.m4a|C:\usr\KOEI\Tenshouki95\track\龍馬伝\07 傀儡.m4a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>
      <c r="A29">
        <f>IF(CATEGORY!B27&lt;&gt;"",CATEGORY!B27,"")</f>
      </c>
      <c r="B29" s="5">
        <f t="shared" si="0"/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>
      <c r="A30" t="str">
        <f>IF(CATEGORY!B28&lt;&gt;"",CATEGORY!B28,"")</f>
        <v>本能寺の変</v>
      </c>
      <c r="B30" s="5" t="str">
        <f t="shared" si="0"/>
        <v>C:\usr\KOEI\Tenshouki95\track\将星録\02 序章-将星降臨-(オープニング).m4a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t="str">
        <f>IF(CATEGORY!B29&lt;&gt;"",CATEGORY!B29,"")</f>
        <v>死亡・滅亡</v>
      </c>
      <c r="B31" s="5" t="str">
        <f t="shared" si="0"/>
        <v>C:\usr\KOEI\Tenshouki95\track\将星録\19 雨降る庵(アンラッキーイベント).m4a|C:\usr\KOEI\Tenshouki95\track\烈風伝\24 茜の灯 (アンラッキーイベント).m4a|C:\usr\KOEI\Tenshouki95\track\嵐世記\16 刹那る御霊（交渉・忍者）.m4a|C:\usr\KOEI\Tenshouki95\track\嵐世記\19 想い出づる涙（滅亡）.m4a|C:\usr\KOEI\Tenshouki95\track\嵐世記\22 戸惑いの影（交渉・国人）.m4a|C:\usr\KOEI\Tenshouki95\track\嵐世記\23 陽炎の都（イベント）.m4a|C:\usr\KOEI\Tenshouki95\track\嵐世記\27 祈り（交渉・南蛮寺）.m4a|C:\usr\KOEI\Tenshouki95\track\蒼天録\29 佇む水面(イベント用３).m4a|C:\usr\KOEI\Tenshouki95\track\蒼天録\30 黄泉つ平坂(イベント用４).m4a|C:\usr\KOEI\Tenshouki95\track\天下創世\23 散りゆく華(処遇憂慮).m4a|C:\usr\KOEI\Tenshouki95\track\革新\30 宵の静寂(不穏).m4a|C:\usr\KOEI\Tenshouki95\track\革新\31 一握の戦塵(悲劇).m4a|C:\usr\KOEI\Tenshouki95\track\革新\39 (滅亡).m4a|C:\usr\KOEI\Tenshouki95\track\風林火山\06 我に力を [サイレントVer.].m4a|C:\usr\KOEI\Tenshouki95\track\風林火山\10 はかない灯火.m4a|C:\usr\KOEI\Tenshouki95\track\風林火山\12 無情の闇.m4a|C:\usr\KOEI\Tenshouki95\track\風林火山\27 退く決断.m4a|C:\usr\KOEI\Tenshouki95\track\風林火山\28 風林火山 ～大河流々.m4a|C:\usr\KOEI\Tenshouki95\track\風林火山\33 高野無情.m4a|C:\usr\KOEI\Tenshouki95\track\利家とまつ\04 エレジー.m4a|C:\usr\KOEI\Tenshouki95\track\功名が辻\08 悲運.m4a|C:\usr\KOEI\Tenshouki95\track\功名が辻\09 光秀 ～かなしき一生～.m4a|C:\usr\KOEI\Tenshouki95\track\功名が辻\10 鬼神.m4a|C:\usr\KOEI\Tenshouki95\track\篤姫\23 水の葉.m4a|C:\usr\KOEI\Tenshouki95\track\毛利元就\18 雪の死.m4a|C:\usr\KOEI\Tenshouki95\track\毛利元就\20 興房の死と隆房の嘆き.m4a|C:\usr\KOEI\Tenshouki95\track\江\08 素意寝.m4a|C:\usr\KOEI\Tenshouki95\track\宮本武蔵\06 Tre Volte Amore - 哀愁のテーマ.m4a|C:\usr\KOEI\Tenshouki95\track\宮本武蔵\09 Notte Misteriosa - ミステリアス.m4a|C:\usr\KOEI\Tenshouki95\track\龍馬伝\08 別道.m4a|C:\usr\KOEI\Tenshouki95\track\龍馬伝\09 傷跡.m4a|C:\usr\KOEI\Tenshouki95\track\龍馬伝\12 高天.m4a|C:\usr\KOEI\Tenshouki95\track\龍馬伝\09 人斬り.m4a|C:\usr\KOEI\Tenshouki95\track\龍馬伝\12 犠牲.m4a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t="str">
        <f>IF(CATEGORY!B30&lt;&gt;"",CATEGORY!B30,"")</f>
        <v>全国統一</v>
      </c>
      <c r="B32" s="5" t="str">
        <f t="shared" si="0"/>
        <v>C:\usr\KOEI\Tenshouki95\track\天翔記\13 夢幻の彼方　エンディング.m4a|C:\usr\KOEI\Tenshouki95\track\嵐世記\01 光明の瞬き（武力統一）.m4a|C:\usr\KOEI\Tenshouki95\track\嵐世記\02 流るる荒野の雫（従属統一）.m4a|C:\usr\KOEI\Tenshouki95\track\蒼天録\01 繚乱の大地(オープニング).m4a|C:\usr\KOEI\Tenshouki95\track\天下創世\22 滾る血潮(援軍感謝).m4a|C:\usr\KOEI\Tenshouki95\track\天下創世\32 祝杯の宴(天下統一).m4a|C:\usr\KOEI\Tenshouki95\track\革新\40 (統一).m4a|C:\usr\KOEI\Tenshouki95\track\天道\31 紅の涙 -エンディング-.m4a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t="str">
        <f>IF(CATEGORY!B31&lt;&gt;"",CATEGORY!B31,"")</f>
        <v>披露・茶会</v>
      </c>
      <c r="B33" s="5" t="str">
        <f t="shared" si="0"/>
        <v>C:\usr\KOEI\Tenshouki95\track\蒼天録\10 萌黄なる足音(軍略フェイズ・高家出身者用).m4a|C:\usr\KOEI\Tenshouki95\track\風林火山\14 華やかな儀式.m4a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t="str">
        <f>IF(CATEGORY!B32&lt;&gt;"",CATEGORY!B32,"")</f>
        <v>披露・御前試合</v>
      </c>
      <c r="B34" s="5" t="str">
        <f t="shared" si="0"/>
        <v>C:\usr\KOEI\Tenshouki95\track\天翔記\04 湖上の弓月.m4a|C:\usr\KOEI\Tenshouki95\track\烈風伝\23 一時のぬくもり (ラッキーイベント).m4a|C:\usr\KOEI\Tenshouki95\track\天下創世\31 必須の調(窮地).m4a|C:\usr\KOEI\Tenshouki95\track\宮本武蔵\08 Musashi Lotta - 決闘.m4a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t="str">
        <f>IF(CATEGORY!B33&lt;&gt;"",CATEGORY!B33,"")</f>
        <v>披露・問答</v>
      </c>
      <c r="B35" s="5" t="str">
        <f t="shared" si="0"/>
        <v>C:\usr\KOEI\Tenshouki95\track\嵐世記\24 商い人（交渉・商人）.m4a|C:\usr\KOEI\Tenshouki95\track\蒼天録\22 雄叫びの大地(諸勢力交渉汎用 -国人・仏教・水軍-).m4a|C:\usr\KOEI\Tenshouki95\track\天下創世\25 隠密行脚(不穏).m4a|C:\usr\KOEI\Tenshouki95\track\風林火山\13 いつか見た光.m4a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t="str">
        <f>IF(CATEGORY!B34&lt;&gt;"",CATEGORY!B34,"")</f>
        <v>戦闘・勝利</v>
      </c>
      <c r="B36" s="5" t="str">
        <f t="shared" si="0"/>
        <v>C:\usr\KOEI\Tenshouki95\track\革新\37 (制圧).m4a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t="str">
        <f>IF(CATEGORY!B35&lt;&gt;"",CATEGORY!B35,"")</f>
        <v>戦闘・敗北</v>
      </c>
      <c r="B37" s="5" t="str">
        <f t="shared" si="0"/>
        <v>C:\usr\KOEI\Tenshouki95\track\革新\38 (陥落).m4a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t="str">
        <f>IF(CATEGORY!B36&lt;&gt;"",CATEGORY!B36,"")</f>
        <v>京都･御所</v>
      </c>
      <c r="B38" s="5" t="str">
        <f t="shared" si="0"/>
        <v>C:\usr\KOEI\Tenshouki95\track\烈風伝\27 暁の丘 (エンディング).m4a|C:\usr\KOEI\Tenshouki95\track\嵐世記\03 夕凪ヶ原（エンディング）.m4a|C:\usr\KOEI\Tenshouki95\track\天下創世\09 ここに我あり(覇者).m4a|C:\usr\KOEI\Tenshouki95\track\天下創世\10 一握の泪(将軍・関白).m4a|C:\usr\KOEI\Tenshouki95\track\革新\33 宴の静寂(平和).m4a|C:\usr\KOEI\Tenshouki95\track\革新\34 果てなき空へ(回想).m4a|C:\usr\KOEI\Tenshouki95\track\風林火山\29 由布姫、その怒り.m4a|C:\usr\KOEI\Tenshouki95\track\龍馬伝\16 攘夷.m4a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t="str">
        <f>IF(CATEGORY!B37&lt;&gt;"",CATEGORY!B37,"")</f>
        <v>大阪城</v>
      </c>
      <c r="B39" s="5" t="str">
        <f t="shared" si="0"/>
        <v>C:\usr\KOEI\Tenshouki95\track\将星録\20 悠久たる時代を求めて(エンディング).m4a|C:\usr\KOEI\Tenshouki95\track\革新\29 狼達の咆哮(覇気).m4a|C:\usr\KOEI\Tenshouki95\track\革新\36 武士の光跡(エンディング).m4a|C:\usr\KOEI\Tenshouki95\track\龍馬伝\17 群像.m4a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t="str">
        <f>IF(CATEGORY!B38&lt;&gt;"",CATEGORY!B38,"")</f>
        <v>新幕府</v>
      </c>
      <c r="B40" s="5" t="str">
        <f>GETTRACKNAMES(A40)</f>
        <v>C:\usr\KOEI\Tenshouki95\track\烈風伝\26 烈風いざないて (オープニング).m4a|C:\usr\KOEI\Tenshouki95\track\革新\27 ここに我あり・改(関白・将軍).m4a|C:\usr\KOEI\Tenshouki95\track\龍馬伝\16 謳歌.m4a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ht="13.5"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44"/>
  </sheetPr>
  <dimension ref="A1:F50"/>
  <sheetViews>
    <sheetView workbookViewId="0" topLeftCell="A1">
      <selection activeCell="D38" sqref="D38"/>
    </sheetView>
  </sheetViews>
  <sheetFormatPr defaultColWidth="9.00390625" defaultRowHeight="13.5"/>
  <cols>
    <col min="1" max="1" width="12.75390625" style="0" bestFit="1" customWidth="1"/>
    <col min="2" max="2" width="3.50390625" style="0" bestFit="1" customWidth="1"/>
    <col min="3" max="3" width="25.375" style="0" bestFit="1" customWidth="1"/>
    <col min="4" max="4" width="68.50390625" style="0" bestFit="1" customWidth="1"/>
  </cols>
  <sheetData>
    <row r="1" spans="1:5" ht="13.5">
      <c r="A1" t="str">
        <f>IF(B1,VLOOKUP(B1,CATEGORY!A$1:B$41,2,0),"")</f>
        <v>初期設定</v>
      </c>
      <c r="B1">
        <v>22</v>
      </c>
      <c r="C1" t="s">
        <v>214</v>
      </c>
      <c r="D1" t="str">
        <f>TRACK_PLACE!$A$1&amp;$F$2&amp;"\"&amp;E1&amp;" "&amp;LEFT(C1,33)&amp;".m4a"</f>
        <v>C:\usr\KOEI\Tenshouki95\track\革新\01 時代の覚醒(オープニング).m4a</v>
      </c>
      <c r="E1" t="s">
        <v>309</v>
      </c>
    </row>
    <row r="2" spans="1:6" ht="13.5">
      <c r="A2" t="str">
        <f>IF(B2,VLOOKUP(B2,CATEGORY!A$1:B$41,2,0),"")</f>
        <v>環境コマンド</v>
      </c>
      <c r="B2">
        <v>23</v>
      </c>
      <c r="C2" t="s">
        <v>215</v>
      </c>
      <c r="D2" t="str">
        <f>TRACK_PLACE!$A$1&amp;$F$2&amp;"\"&amp;E2&amp;" "&amp;LEFT(C2,33)&amp;".m4a"</f>
        <v>C:\usr\KOEI\Tenshouki95\track\革新\02 蒼月の丘(初期設定).m4a</v>
      </c>
      <c r="E2" t="s">
        <v>439</v>
      </c>
      <c r="F2" t="str">
        <f ca="1">RIGHT(CELL("filename",B3),LEN(CELL("filename",B3))-FIND("]",CELL("filename",B3)))</f>
        <v>革新</v>
      </c>
    </row>
    <row r="3" spans="1:5" ht="13.5">
      <c r="A3" t="str">
        <f>IF(B3,VLOOKUP(B3,CATEGORY!A$1:B$41,2,0),"")</f>
        <v>戦争・緊迫</v>
      </c>
      <c r="B3">
        <v>20</v>
      </c>
      <c r="C3" t="s">
        <v>216</v>
      </c>
      <c r="D3" t="str">
        <f>TRACK_PLACE!$A$1&amp;$F$2&amp;"\"&amp;E3&amp;" "&amp;LEFT(C3,33)&amp;".m4a"</f>
        <v>C:\usr\KOEI\Tenshouki95\track\革新\03 双璧の狭間(攻城戦).m4a</v>
      </c>
      <c r="E3" t="s">
        <v>297</v>
      </c>
    </row>
    <row r="4" spans="1:5" ht="13.5">
      <c r="A4" t="str">
        <f>IF(B4,VLOOKUP(B4,CATEGORY!A$1:B$41,2,0),"")</f>
        <v>戦争・夏</v>
      </c>
      <c r="B4">
        <v>15</v>
      </c>
      <c r="C4" t="s">
        <v>217</v>
      </c>
      <c r="D4" t="str">
        <f>TRACK_PLACE!$A$1&amp;$F$2&amp;"\"&amp;E4&amp;" "&amp;LEFT(C4,33)&amp;".m4a"</f>
        <v>C:\usr\KOEI\Tenshouki95\track\革新\04 戦渦に立ち(野戦).m4a</v>
      </c>
      <c r="E4" t="s">
        <v>298</v>
      </c>
    </row>
    <row r="5" spans="1:5" ht="13.5">
      <c r="A5" t="str">
        <f>IF(B5,VLOOKUP(B5,CATEGORY!A$1:B$41,2,0),"")</f>
        <v>戦争・コマンド</v>
      </c>
      <c r="B5">
        <v>13</v>
      </c>
      <c r="C5" t="s">
        <v>218</v>
      </c>
      <c r="D5" t="str">
        <f>TRACK_PLACE!$A$1&amp;$F$2&amp;"\"&amp;E5&amp;" "&amp;LEFT(C5,33)&amp;".m4a"</f>
        <v>C:\usr\KOEI\Tenshouki95\track\革新\05 夜明けの陣(出陣).m4a</v>
      </c>
      <c r="E5" t="s">
        <v>299</v>
      </c>
    </row>
    <row r="6" spans="1:5" ht="13.5">
      <c r="A6" t="str">
        <f>IF(B6,VLOOKUP(B6,CATEGORY!A$1:B$41,2,0),"")</f>
        <v>戦争・夏</v>
      </c>
      <c r="B6">
        <v>15</v>
      </c>
      <c r="C6" t="s">
        <v>219</v>
      </c>
      <c r="D6" t="str">
        <f>TRACK_PLACE!$A$1&amp;$F$2&amp;"\"&amp;E6&amp;" "&amp;LEFT(C6,33)&amp;".m4a"</f>
        <v>C:\usr\KOEI\Tenshouki95\track\革新\06 新月の砦(侵略).m4a</v>
      </c>
      <c r="E6" t="s">
        <v>300</v>
      </c>
    </row>
    <row r="7" spans="1:5" ht="13.5">
      <c r="A7" t="str">
        <f>IF(B7,VLOOKUP(B7,CATEGORY!A$1:B$41,2,0),"")</f>
        <v>東海地方</v>
      </c>
      <c r="B7">
        <v>3</v>
      </c>
      <c r="C7" t="s">
        <v>220</v>
      </c>
      <c r="D7" t="str">
        <f>TRACK_PLACE!$A$1&amp;$F$2&amp;"\"&amp;E7&amp;" "&amp;LEFT(C7,33)&amp;".m4a"</f>
        <v>C:\usr\KOEI\Tenshouki95\track\革新\07 乱世の光軸(織田・翔).m4a</v>
      </c>
      <c r="E7" t="s">
        <v>301</v>
      </c>
    </row>
    <row r="8" spans="1:5" ht="13.5">
      <c r="A8" t="str">
        <f>IF(B8,VLOOKUP(B8,CATEGORY!A$1:B$41,2,0),"")</f>
        <v>東海地方</v>
      </c>
      <c r="B8">
        <v>3</v>
      </c>
      <c r="C8" t="s">
        <v>221</v>
      </c>
      <c r="D8" t="str">
        <f>TRACK_PLACE!$A$1&amp;$F$2&amp;"\"&amp;E8&amp;" "&amp;LEFT(C8,33)&amp;".m4a"</f>
        <v>C:\usr\KOEI\Tenshouki95\track\革新\08 乱世の光軸(織田・覇).m4a</v>
      </c>
      <c r="E8" t="s">
        <v>302</v>
      </c>
    </row>
    <row r="9" spans="1:5" ht="13.5">
      <c r="A9" t="str">
        <f>IF(B9,VLOOKUP(B9,CATEGORY!A$1:B$41,2,0),"")</f>
        <v>北陸地方</v>
      </c>
      <c r="B9">
        <v>5</v>
      </c>
      <c r="C9" t="s">
        <v>222</v>
      </c>
      <c r="D9" t="str">
        <f>TRACK_PLACE!$A$1&amp;$F$2&amp;"\"&amp;E9&amp;" "&amp;LEFT(C9,33)&amp;".m4a"</f>
        <v>C:\usr\KOEI\Tenshouki95\track\革新\09 大地に吼える(上杉・翔).m4a</v>
      </c>
      <c r="E9" t="s">
        <v>303</v>
      </c>
    </row>
    <row r="10" spans="1:5" ht="13.5">
      <c r="A10" t="str">
        <f>IF(B10,VLOOKUP(B10,CATEGORY!A$1:B$41,2,0),"")</f>
        <v>北陸地方</v>
      </c>
      <c r="B10">
        <v>5</v>
      </c>
      <c r="C10" t="s">
        <v>223</v>
      </c>
      <c r="D10" t="str">
        <f>TRACK_PLACE!$A$1&amp;$F$2&amp;"\"&amp;E10&amp;" "&amp;LEFT(C10,33)&amp;".m4a"</f>
        <v>C:\usr\KOEI\Tenshouki95\track\革新\10 大地に吼える(上杉・覇).m4a</v>
      </c>
      <c r="E10" t="s">
        <v>304</v>
      </c>
    </row>
    <row r="11" spans="1:5" ht="13.5">
      <c r="A11" t="str">
        <f>IF(B11,VLOOKUP(B11,CATEGORY!A$1:B$41,2,0),"")</f>
        <v>甲州地方</v>
      </c>
      <c r="B11">
        <v>4</v>
      </c>
      <c r="C11" t="s">
        <v>224</v>
      </c>
      <c r="D11" t="str">
        <f>TRACK_PLACE!$A$1&amp;$F$2&amp;"\"&amp;E11&amp;" "&amp;LEFT(C11,33)&amp;".m4a"</f>
        <v>C:\usr\KOEI\Tenshouki95\track\革新\11 虚空に叫べど(武田・翔).m4a</v>
      </c>
      <c r="E11" t="s">
        <v>305</v>
      </c>
    </row>
    <row r="12" spans="1:5" ht="13.5">
      <c r="A12" t="str">
        <f>IF(B12,VLOOKUP(B12,CATEGORY!A$1:B$41,2,0),"")</f>
        <v>甲州地方</v>
      </c>
      <c r="B12">
        <v>4</v>
      </c>
      <c r="C12" t="s">
        <v>225</v>
      </c>
      <c r="D12" t="str">
        <f>TRACK_PLACE!$A$1&amp;$F$2&amp;"\"&amp;E12&amp;" "&amp;LEFT(C12,33)&amp;".m4a"</f>
        <v>C:\usr\KOEI\Tenshouki95\track\革新\12 虚空に叫べど(武田・覇).m4a</v>
      </c>
      <c r="E12" t="s">
        <v>306</v>
      </c>
    </row>
    <row r="13" spans="1:5" ht="13.5">
      <c r="A13" t="str">
        <f>IF(B13,VLOOKUP(B13,CATEGORY!A$1:B$41,2,0),"")</f>
        <v>関東地方</v>
      </c>
      <c r="B13">
        <v>2</v>
      </c>
      <c r="C13" t="s">
        <v>226</v>
      </c>
      <c r="D13" t="str">
        <f>TRACK_PLACE!$A$1&amp;$F$2&amp;"\"&amp;E13&amp;" "&amp;LEFT(C13,33)&amp;".m4a"</f>
        <v>C:\usr\KOEI\Tenshouki95\track\革新\13 春暁を臨み(北条・翔).m4a</v>
      </c>
      <c r="E13" t="s">
        <v>307</v>
      </c>
    </row>
    <row r="14" spans="1:5" ht="13.5">
      <c r="A14" t="str">
        <f>IF(B14,VLOOKUP(B14,CATEGORY!A$1:B$41,2,0),"")</f>
        <v>関東地方</v>
      </c>
      <c r="B14">
        <v>2</v>
      </c>
      <c r="C14" t="s">
        <v>227</v>
      </c>
      <c r="D14" t="str">
        <f>TRACK_PLACE!$A$1&amp;$F$2&amp;"\"&amp;E14&amp;" "&amp;LEFT(C14,33)&amp;".m4a"</f>
        <v>C:\usr\KOEI\Tenshouki95\track\革新\14 春暁を臨み(北条・覇).m4a</v>
      </c>
      <c r="E14" t="s">
        <v>308</v>
      </c>
    </row>
    <row r="15" spans="1:5" ht="13.5">
      <c r="A15" t="str">
        <f>IF(B15,VLOOKUP(B15,CATEGORY!A$1:B$41,2,0),"")</f>
        <v>東海地方</v>
      </c>
      <c r="B15">
        <v>3</v>
      </c>
      <c r="C15" t="s">
        <v>228</v>
      </c>
      <c r="D15" t="str">
        <f>TRACK_PLACE!$A$1&amp;$F$2&amp;"\"&amp;E15&amp;" "&amp;LEFT(C15,33)&amp;".m4a"</f>
        <v>C:\usr\KOEI\Tenshouki95\track\革新\15 駿馬達の地平(徳川・翔).m4a</v>
      </c>
      <c r="E15" t="s">
        <v>310</v>
      </c>
    </row>
    <row r="16" spans="1:5" ht="13.5">
      <c r="A16" t="str">
        <f>IF(B16,VLOOKUP(B16,CATEGORY!A$1:B$41,2,0),"")</f>
        <v>東海地方</v>
      </c>
      <c r="B16">
        <v>3</v>
      </c>
      <c r="C16" t="s">
        <v>229</v>
      </c>
      <c r="D16" t="str">
        <f>TRACK_PLACE!$A$1&amp;$F$2&amp;"\"&amp;E16&amp;" "&amp;LEFT(C16,33)&amp;".m4a"</f>
        <v>C:\usr\KOEI\Tenshouki95\track\革新\16 駿馬達の地平(徳川・覇).m4a</v>
      </c>
      <c r="E16" t="s">
        <v>311</v>
      </c>
    </row>
    <row r="17" spans="1:5" ht="13.5">
      <c r="A17" t="str">
        <f>IF(B17,VLOOKUP(B17,CATEGORY!A$1:B$41,2,0),"")</f>
        <v>近畿地方</v>
      </c>
      <c r="B17">
        <v>6</v>
      </c>
      <c r="C17" t="s">
        <v>230</v>
      </c>
      <c r="D17" t="str">
        <f>TRACK_PLACE!$A$1&amp;$F$2&amp;"\"&amp;E17&amp;" "&amp;LEFT(C17,33)&amp;".m4a"</f>
        <v>C:\usr\KOEI\Tenshouki95\track\革新\17 想いなき深謀(足利・翔).m4a</v>
      </c>
      <c r="E17" t="s">
        <v>312</v>
      </c>
    </row>
    <row r="18" spans="1:5" ht="13.5">
      <c r="A18" t="str">
        <f>IF(B18,VLOOKUP(B18,CATEGORY!A$1:B$41,2,0),"")</f>
        <v>近畿地方</v>
      </c>
      <c r="B18">
        <v>6</v>
      </c>
      <c r="C18" t="s">
        <v>231</v>
      </c>
      <c r="D18" t="str">
        <f>TRACK_PLACE!$A$1&amp;$F$2&amp;"\"&amp;E18&amp;" "&amp;LEFT(C18,33)&amp;".m4a"</f>
        <v>C:\usr\KOEI\Tenshouki95\track\革新\18 想いなき深謀(足利・覇).m4a</v>
      </c>
      <c r="E18" t="s">
        <v>313</v>
      </c>
    </row>
    <row r="19" spans="1:5" ht="13.5">
      <c r="A19" t="str">
        <f>IF(B19,VLOOKUP(B19,CATEGORY!A$1:B$41,2,0),"")</f>
        <v>東北地方</v>
      </c>
      <c r="B19">
        <v>1</v>
      </c>
      <c r="C19" t="s">
        <v>232</v>
      </c>
      <c r="D19" t="str">
        <f>TRACK_PLACE!$A$1&amp;$F$2&amp;"\"&amp;E19&amp;" "&amp;LEFT(C19,33)&amp;".m4a"</f>
        <v>C:\usr\KOEI\Tenshouki95\track\革新\19 厳冬の果て(伊達・翔).m4a</v>
      </c>
      <c r="E19" t="s">
        <v>314</v>
      </c>
    </row>
    <row r="20" spans="1:5" ht="13.5">
      <c r="A20" t="str">
        <f>IF(B20,VLOOKUP(B20,CATEGORY!A$1:B$41,2,0),"")</f>
        <v>東北地方</v>
      </c>
      <c r="B20">
        <v>1</v>
      </c>
      <c r="C20" t="s">
        <v>233</v>
      </c>
      <c r="D20" t="str">
        <f>TRACK_PLACE!$A$1&amp;$F$2&amp;"\"&amp;E20&amp;" "&amp;LEFT(C20,33)&amp;".m4a"</f>
        <v>C:\usr\KOEI\Tenshouki95\track\革新\20 厳冬の果て(伊達・覇).m4a</v>
      </c>
      <c r="E20" t="s">
        <v>315</v>
      </c>
    </row>
    <row r="21" spans="1:5" ht="13.5">
      <c r="A21" t="str">
        <f>IF(B21,VLOOKUP(B21,CATEGORY!A$1:B$41,2,0),"")</f>
        <v>山陽地方</v>
      </c>
      <c r="B21">
        <v>7</v>
      </c>
      <c r="C21" t="s">
        <v>234</v>
      </c>
      <c r="D21" t="str">
        <f>TRACK_PLACE!$A$1&amp;$F$2&amp;"\"&amp;E21&amp;" "&amp;LEFT(C21,33)&amp;".m4a"</f>
        <v>C:\usr\KOEI\Tenshouki95\track\革新\21 戦雲の習い(毛利・翔).m4a</v>
      </c>
      <c r="E21" t="s">
        <v>316</v>
      </c>
    </row>
    <row r="22" spans="1:5" ht="13.5">
      <c r="A22" t="str">
        <f>IF(B22,VLOOKUP(B22,CATEGORY!A$1:B$41,2,0),"")</f>
        <v>山陽地方</v>
      </c>
      <c r="B22">
        <v>7</v>
      </c>
      <c r="C22" t="s">
        <v>235</v>
      </c>
      <c r="D22" t="str">
        <f>TRACK_PLACE!$A$1&amp;$F$2&amp;"\"&amp;E22&amp;" "&amp;LEFT(C22,33)&amp;".m4a"</f>
        <v>C:\usr\KOEI\Tenshouki95\track\革新\22 戦雲の習い(毛利・覇).m4a</v>
      </c>
      <c r="E22" t="s">
        <v>317</v>
      </c>
    </row>
    <row r="23" spans="1:5" ht="13.5">
      <c r="A23" t="str">
        <f>IF(B23,VLOOKUP(B23,CATEGORY!A$1:B$41,2,0),"")</f>
        <v>九州地方</v>
      </c>
      <c r="B23">
        <v>10</v>
      </c>
      <c r="C23" t="s">
        <v>236</v>
      </c>
      <c r="D23" t="str">
        <f>TRACK_PLACE!$A$1&amp;$F$2&amp;"\"&amp;E23&amp;" "&amp;LEFT(C23,33)&amp;".m4a"</f>
        <v>C:\usr\KOEI\Tenshouki95\track\革新\23 死線を越え(島津・翔).m4a</v>
      </c>
      <c r="E23" t="s">
        <v>318</v>
      </c>
    </row>
    <row r="24" spans="1:5" ht="13.5">
      <c r="A24" t="str">
        <f>IF(B24,VLOOKUP(B24,CATEGORY!A$1:B$41,2,0),"")</f>
        <v>九州地方</v>
      </c>
      <c r="B24">
        <v>10</v>
      </c>
      <c r="C24" t="s">
        <v>237</v>
      </c>
      <c r="D24" t="str">
        <f>TRACK_PLACE!$A$1&amp;$F$2&amp;"\"&amp;E24&amp;" "&amp;LEFT(C24,33)&amp;".m4a"</f>
        <v>C:\usr\KOEI\Tenshouki95\track\革新\24 死線を越え(島津・覇).m4a</v>
      </c>
      <c r="E24" t="s">
        <v>319</v>
      </c>
    </row>
    <row r="25" spans="1:5" ht="13.5">
      <c r="A25" t="str">
        <f>IF(B25,VLOOKUP(B25,CATEGORY!A$1:B$41,2,0),"")</f>
        <v>四国地方</v>
      </c>
      <c r="B25">
        <v>9</v>
      </c>
      <c r="C25" t="s">
        <v>238</v>
      </c>
      <c r="D25" t="str">
        <f>TRACK_PLACE!$A$1&amp;$F$2&amp;"\"&amp;E25&amp;" "&amp;LEFT(C25,33)&amp;".m4a"</f>
        <v>C:\usr\KOEI\Tenshouki95\track\革新\25 翔る白兵(大名・翔).m4a</v>
      </c>
      <c r="E25" t="s">
        <v>320</v>
      </c>
    </row>
    <row r="26" spans="1:5" ht="13.5">
      <c r="A26" t="str">
        <f>IF(B26,VLOOKUP(B26,CATEGORY!A$1:B$41,2,0),"")</f>
        <v>四国地方</v>
      </c>
      <c r="B26">
        <v>9</v>
      </c>
      <c r="C26" t="s">
        <v>239</v>
      </c>
      <c r="D26" t="str">
        <f>TRACK_PLACE!$A$1&amp;$F$2&amp;"\"&amp;E26&amp;" "&amp;LEFT(C26,33)&amp;".m4a"</f>
        <v>C:\usr\KOEI\Tenshouki95\track\革新\26 翔る白兵(大名・覇).m4a</v>
      </c>
      <c r="E26" t="s">
        <v>321</v>
      </c>
    </row>
    <row r="27" spans="1:5" ht="13.5">
      <c r="A27" t="str">
        <f>IF(B27,VLOOKUP(B27,CATEGORY!A$1:B$41,2,0),"")</f>
        <v>新幕府</v>
      </c>
      <c r="B27">
        <v>38</v>
      </c>
      <c r="C27" t="s">
        <v>240</v>
      </c>
      <c r="D27" t="str">
        <f>TRACK_PLACE!$A$1&amp;$F$2&amp;"\"&amp;E27&amp;" "&amp;LEFT(C27,33)&amp;".m4a"</f>
        <v>C:\usr\KOEI\Tenshouki95\track\革新\27 ここに我あり・改(関白・将軍).m4a</v>
      </c>
      <c r="E27" t="s">
        <v>322</v>
      </c>
    </row>
    <row r="28" spans="1:5" ht="13.5">
      <c r="A28" t="str">
        <f>IF(B28,VLOOKUP(B28,CATEGORY!A$1:B$41,2,0),"")</f>
        <v>外交コマンド</v>
      </c>
      <c r="B28">
        <v>26</v>
      </c>
      <c r="C28" t="s">
        <v>241</v>
      </c>
      <c r="D28" t="str">
        <f>TRACK_PLACE!$A$1&amp;$F$2&amp;"\"&amp;E28&amp;" "&amp;LEFT(C28,33)&amp;".m4a"</f>
        <v>C:\usr\KOEI\Tenshouki95\track\革新\28 先見を胸に(外交).m4a</v>
      </c>
      <c r="E28" t="s">
        <v>323</v>
      </c>
    </row>
    <row r="29" spans="1:5" ht="13.5">
      <c r="A29" t="str">
        <f>IF(B29,VLOOKUP(B29,CATEGORY!A$1:B$41,2,0),"")</f>
        <v>大阪城</v>
      </c>
      <c r="B29">
        <v>37</v>
      </c>
      <c r="C29" t="s">
        <v>242</v>
      </c>
      <c r="D29" t="str">
        <f>TRACK_PLACE!$A$1&amp;$F$2&amp;"\"&amp;E29&amp;" "&amp;LEFT(C29,33)&amp;".m4a"</f>
        <v>C:\usr\KOEI\Tenshouki95\track\革新\29 狼達の咆哮(覇気).m4a</v>
      </c>
      <c r="E29" t="s">
        <v>324</v>
      </c>
    </row>
    <row r="30" spans="1:5" ht="13.5">
      <c r="A30" t="str">
        <f>IF(B30,VLOOKUP(B30,CATEGORY!A$1:B$41,2,0),"")</f>
        <v>死亡・滅亡</v>
      </c>
      <c r="B30">
        <v>29</v>
      </c>
      <c r="C30" t="s">
        <v>243</v>
      </c>
      <c r="D30" t="str">
        <f>TRACK_PLACE!$A$1&amp;$F$2&amp;"\"&amp;E30&amp;" "&amp;LEFT(C30,33)&amp;".m4a"</f>
        <v>C:\usr\KOEI\Tenshouki95\track\革新\30 宵の静寂(不穏).m4a</v>
      </c>
      <c r="E30" t="s">
        <v>325</v>
      </c>
    </row>
    <row r="31" spans="1:5" ht="13.5">
      <c r="A31" t="str">
        <f>IF(B31,VLOOKUP(B31,CATEGORY!A$1:B$41,2,0),"")</f>
        <v>死亡・滅亡</v>
      </c>
      <c r="B31">
        <v>29</v>
      </c>
      <c r="C31" t="s">
        <v>244</v>
      </c>
      <c r="D31" t="str">
        <f>TRACK_PLACE!$A$1&amp;$F$2&amp;"\"&amp;E31&amp;" "&amp;LEFT(C31,33)&amp;".m4a"</f>
        <v>C:\usr\KOEI\Tenshouki95\track\革新\31 一握の戦塵(悲劇).m4a</v>
      </c>
      <c r="E31" t="s">
        <v>326</v>
      </c>
    </row>
    <row r="32" spans="1:5" ht="13.5">
      <c r="A32" t="str">
        <f>IF(B32,VLOOKUP(B32,CATEGORY!A$1:B$41,2,0),"")</f>
        <v>戦争・緊迫</v>
      </c>
      <c r="B32">
        <v>20</v>
      </c>
      <c r="C32" t="s">
        <v>245</v>
      </c>
      <c r="D32" t="str">
        <f>TRACK_PLACE!$A$1&amp;$F$2&amp;"\"&amp;E32&amp;" "&amp;LEFT(C32,33)&amp;".m4a"</f>
        <v>C:\usr\KOEI\Tenshouki95\track\革新\32 嵐魂(窮地).m4a</v>
      </c>
      <c r="E32" t="s">
        <v>327</v>
      </c>
    </row>
    <row r="33" spans="1:5" ht="13.5">
      <c r="A33" t="str">
        <f>IF(B33,VLOOKUP(B33,CATEGORY!A$1:B$41,2,0),"")</f>
        <v>京都･御所</v>
      </c>
      <c r="B33">
        <v>36</v>
      </c>
      <c r="C33" t="s">
        <v>246</v>
      </c>
      <c r="D33" t="str">
        <f>TRACK_PLACE!$A$1&amp;$F$2&amp;"\"&amp;E33&amp;" "&amp;LEFT(C33,33)&amp;".m4a"</f>
        <v>C:\usr\KOEI\Tenshouki95\track\革新\33 宴の静寂(平和).m4a</v>
      </c>
      <c r="E33" t="s">
        <v>328</v>
      </c>
    </row>
    <row r="34" spans="1:5" ht="13.5">
      <c r="A34" t="str">
        <f>IF(B34,VLOOKUP(B34,CATEGORY!A$1:B$41,2,0),"")</f>
        <v>京都･御所</v>
      </c>
      <c r="B34">
        <v>36</v>
      </c>
      <c r="C34" t="s">
        <v>247</v>
      </c>
      <c r="D34" t="str">
        <f>TRACK_PLACE!$A$1&amp;$F$2&amp;"\"&amp;E34&amp;" "&amp;LEFT(C34,33)&amp;".m4a"</f>
        <v>C:\usr\KOEI\Tenshouki95\track\革新\34 果てなき空へ(回想).m4a</v>
      </c>
      <c r="E34" t="s">
        <v>329</v>
      </c>
    </row>
    <row r="35" spans="1:5" ht="13.5">
      <c r="A35" t="str">
        <f>IF(B35,VLOOKUP(B35,CATEGORY!A$1:B$41,2,0),"")</f>
        <v>安土城</v>
      </c>
      <c r="B35">
        <v>12</v>
      </c>
      <c r="C35" t="s">
        <v>248</v>
      </c>
      <c r="D35" t="str">
        <f>TRACK_PLACE!$A$1&amp;$F$2&amp;"\"&amp;E35&amp;" "&amp;LEFT(C35,33)&amp;".m4a"</f>
        <v>C:\usr\KOEI\Tenshouki95\track\革新\35 孤高の雄叫び(回想・終了).m4a</v>
      </c>
      <c r="E35" t="s">
        <v>330</v>
      </c>
    </row>
    <row r="36" spans="1:5" ht="13.5">
      <c r="A36" t="str">
        <f>IF(B36,VLOOKUP(B36,CATEGORY!A$1:B$41,2,0),"")</f>
        <v>大阪城</v>
      </c>
      <c r="B36">
        <v>37</v>
      </c>
      <c r="C36" t="s">
        <v>249</v>
      </c>
      <c r="D36" t="str">
        <f>TRACK_PLACE!$A$1&amp;$F$2&amp;"\"&amp;E36&amp;" "&amp;LEFT(C36,33)&amp;".m4a"</f>
        <v>C:\usr\KOEI\Tenshouki95\track\革新\36 武士の光跡(エンディング).m4a</v>
      </c>
      <c r="E36" t="s">
        <v>331</v>
      </c>
    </row>
    <row r="37" spans="1:5" ht="13.5">
      <c r="A37" t="str">
        <f>IF(B37,VLOOKUP(B37,CATEGORY!A$1:B$41,2,0),"")</f>
        <v>戦闘・勝利</v>
      </c>
      <c r="B37">
        <v>34</v>
      </c>
      <c r="C37" t="s">
        <v>250</v>
      </c>
      <c r="D37" t="str">
        <f>TRACK_PLACE!$A$1&amp;$F$2&amp;"\"&amp;E37&amp;" "&amp;LEFT(C37,33)&amp;".m4a"</f>
        <v>C:\usr\KOEI\Tenshouki95\track\革新\37 (制圧).m4a</v>
      </c>
      <c r="E37" t="s">
        <v>332</v>
      </c>
    </row>
    <row r="38" spans="1:5" ht="13.5">
      <c r="A38" t="str">
        <f>IF(B38,VLOOKUP(B38,CATEGORY!A$1:B$41,2,0),"")</f>
        <v>戦闘・敗北</v>
      </c>
      <c r="B38">
        <v>35</v>
      </c>
      <c r="C38" t="s">
        <v>251</v>
      </c>
      <c r="D38" t="str">
        <f>TRACK_PLACE!$A$1&amp;$F$2&amp;"\"&amp;E38&amp;" "&amp;LEFT(C38,33)&amp;".m4a"</f>
        <v>C:\usr\KOEI\Tenshouki95\track\革新\38 (陥落).m4a</v>
      </c>
      <c r="E38" t="s">
        <v>333</v>
      </c>
    </row>
    <row r="39" spans="1:5" ht="13.5">
      <c r="A39" t="str">
        <f>IF(B39,VLOOKUP(B39,CATEGORY!A$1:B$41,2,0),"")</f>
        <v>死亡・滅亡</v>
      </c>
      <c r="B39">
        <v>29</v>
      </c>
      <c r="C39" t="s">
        <v>252</v>
      </c>
      <c r="D39" t="str">
        <f>TRACK_PLACE!$A$1&amp;$F$2&amp;"\"&amp;E39&amp;" "&amp;LEFT(C39,33)&amp;".m4a"</f>
        <v>C:\usr\KOEI\Tenshouki95\track\革新\39 (滅亡).m4a</v>
      </c>
      <c r="E39" t="s">
        <v>334</v>
      </c>
    </row>
    <row r="40" spans="1:5" ht="13.5">
      <c r="A40" t="str">
        <f>IF(B40,VLOOKUP(B40,CATEGORY!A$1:B$41,2,0),"")</f>
        <v>全国統一</v>
      </c>
      <c r="B40">
        <v>30</v>
      </c>
      <c r="C40" t="s">
        <v>253</v>
      </c>
      <c r="D40" t="str">
        <f>TRACK_PLACE!$A$1&amp;$F$2&amp;"\"&amp;E40&amp;" "&amp;LEFT(C40,33)&amp;".m4a"</f>
        <v>C:\usr\KOEI\Tenshouki95\track\革新\40 (統一).m4a</v>
      </c>
      <c r="E40" t="s">
        <v>335</v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F50"/>
  <sheetViews>
    <sheetView workbookViewId="0" topLeftCell="A1">
      <selection activeCell="D1" sqref="D1"/>
    </sheetView>
  </sheetViews>
  <sheetFormatPr defaultColWidth="9.00390625" defaultRowHeight="13.5"/>
  <cols>
    <col min="1" max="1" width="12.75390625" style="0" bestFit="1" customWidth="1"/>
    <col min="2" max="2" width="3.50390625" style="0" bestFit="1" customWidth="1"/>
    <col min="3" max="3" width="35.25390625" style="0" bestFit="1" customWidth="1"/>
    <col min="4" max="4" width="78.375" style="0" bestFit="1" customWidth="1"/>
  </cols>
  <sheetData>
    <row r="1" spans="1:5" ht="13.5">
      <c r="A1" t="str">
        <f>IF(B1,VLOOKUP(B1,CATEGORY!A$1:B$41,2,0),"")</f>
        <v>初期設定</v>
      </c>
      <c r="B1">
        <v>22</v>
      </c>
      <c r="C1" t="s">
        <v>122</v>
      </c>
      <c r="D1" t="str">
        <f>TRACK_PLACE!$A$1&amp;$F$2&amp;"\"&amp;E1&amp;" "&amp;LEFT(C1,33)&amp;".m4a"</f>
        <v>C:\usr\KOEI\Tenshouki95\track\天道\01 暁星 -オープニング-.m4a</v>
      </c>
      <c r="E1" t="s">
        <v>309</v>
      </c>
    </row>
    <row r="2" spans="1:6" ht="13.5">
      <c r="A2" t="str">
        <f>IF(B2,VLOOKUP(B2,CATEGORY!A$1:B$41,2,0),"")</f>
        <v>初期設定</v>
      </c>
      <c r="B2">
        <v>22</v>
      </c>
      <c r="C2" t="s">
        <v>123</v>
      </c>
      <c r="D2" t="str">
        <f>TRACK_PLACE!$A$1&amp;$F$2&amp;"\"&amp;E2&amp;" "&amp;LEFT(C2,33)&amp;".m4a"</f>
        <v>C:\usr\KOEI\Tenshouki95\track\天道\02 幾瀬の想い -初期設定-.m4a</v>
      </c>
      <c r="E2" t="s">
        <v>439</v>
      </c>
      <c r="F2" t="str">
        <f ca="1">RIGHT(CELL("filename",B3),LEN(CELL("filename",B3))-FIND("]",CELL("filename",B3)))</f>
        <v>天道</v>
      </c>
    </row>
    <row r="3" spans="1:5" ht="13.5">
      <c r="A3" t="str">
        <f>IF(B3,VLOOKUP(B3,CATEGORY!A$1:B$41,2,0),"")</f>
        <v>戦争・名将</v>
      </c>
      <c r="B3">
        <v>19</v>
      </c>
      <c r="C3" t="s">
        <v>124</v>
      </c>
      <c r="D3" t="str">
        <f>TRACK_PLACE!$A$1&amp;$F$2&amp;"\"&amp;E3&amp;" "&amp;LEFT(C3,33)&amp;".m4a"</f>
        <v>C:\usr\KOEI\Tenshouki95\track\天道\03 嗤う者共 -出陣-.m4a</v>
      </c>
      <c r="E3" t="s">
        <v>297</v>
      </c>
    </row>
    <row r="4" spans="1:5" ht="13.5">
      <c r="A4" t="str">
        <f>IF(B4,VLOOKUP(B4,CATEGORY!A$1:B$41,2,0),"")</f>
        <v>戦争・緊迫</v>
      </c>
      <c r="B4">
        <v>20</v>
      </c>
      <c r="C4" t="s">
        <v>125</v>
      </c>
      <c r="D4" t="str">
        <f>TRACK_PLACE!$A$1&amp;$F$2&amp;"\"&amp;E4&amp;" "&amp;LEFT(C4,33)&amp;".m4a"</f>
        <v>C:\usr\KOEI\Tenshouki95\track\天道\04 火映の陣(敵侵攻).m4a</v>
      </c>
      <c r="E4" t="s">
        <v>298</v>
      </c>
    </row>
    <row r="5" spans="1:5" ht="13.5">
      <c r="A5" t="str">
        <f>IF(B5,VLOOKUP(B5,CATEGORY!A$1:B$41,2,0),"")</f>
        <v>戦争・春</v>
      </c>
      <c r="B5">
        <v>14</v>
      </c>
      <c r="C5" t="s">
        <v>126</v>
      </c>
      <c r="D5" t="str">
        <f>TRACK_PLACE!$A$1&amp;$F$2&amp;"\"&amp;E5&amp;" "&amp;LEFT(C5,33)&amp;".m4a"</f>
        <v>C:\usr\KOEI\Tenshouki95\track\天道\05 嘶く大地(野戦).m4a</v>
      </c>
      <c r="E5" t="s">
        <v>299</v>
      </c>
    </row>
    <row r="6" spans="1:5" ht="13.5">
      <c r="A6" t="str">
        <f>IF(B6,VLOOKUP(B6,CATEGORY!A$1:B$41,2,0),"")</f>
        <v>戦争・名将</v>
      </c>
      <c r="B6">
        <v>19</v>
      </c>
      <c r="C6" t="s">
        <v>127</v>
      </c>
      <c r="D6" t="str">
        <f>TRACK_PLACE!$A$1&amp;$F$2&amp;"\"&amp;E6&amp;" "&amp;LEFT(C6,33)&amp;".m4a"</f>
        <v>C:\usr\KOEI\Tenshouki95\track\天道\06 奮迅せし想い(攻城戦).m4a</v>
      </c>
      <c r="E6" t="s">
        <v>300</v>
      </c>
    </row>
    <row r="7" spans="1:5" ht="13.5">
      <c r="A7" t="str">
        <f>IF(B7,VLOOKUP(B7,CATEGORY!A$1:B$41,2,0),"")</f>
        <v>戦争・コマンド</v>
      </c>
      <c r="B7">
        <v>13</v>
      </c>
      <c r="C7" t="s">
        <v>128</v>
      </c>
      <c r="D7" t="str">
        <f>TRACK_PLACE!$A$1&amp;$F$2&amp;"\"&amp;E7&amp;" "&amp;LEFT(C7,33)&amp;".m4a"</f>
        <v>C:\usr\KOEI\Tenshouki95\track\天道\07 揺るぎなき己心 -決戦前夜-.m4a</v>
      </c>
      <c r="E7" t="s">
        <v>301</v>
      </c>
    </row>
    <row r="8" spans="1:5" ht="13.5">
      <c r="A8" t="str">
        <f>IF(B8,VLOOKUP(B8,CATEGORY!A$1:B$41,2,0),"")</f>
        <v>戦争・秋</v>
      </c>
      <c r="B8">
        <v>16</v>
      </c>
      <c r="C8" t="s">
        <v>129</v>
      </c>
      <c r="D8" t="str">
        <f>TRACK_PLACE!$A$1&amp;$F$2&amp;"\"&amp;E8&amp;" "&amp;LEFT(C8,33)&amp;".m4a"</f>
        <v>C:\usr\KOEI\Tenshouki95\track\天道\08 天下の采配(野戦2).m4a</v>
      </c>
      <c r="E8" t="s">
        <v>302</v>
      </c>
    </row>
    <row r="9" spans="1:5" ht="13.5">
      <c r="A9" t="str">
        <f>IF(B9,VLOOKUP(B9,CATEGORY!A$1:B$41,2,0),"")</f>
        <v>海外貿易港</v>
      </c>
      <c r="B9">
        <v>11</v>
      </c>
      <c r="C9" t="s">
        <v>130</v>
      </c>
      <c r="D9" t="str">
        <f>TRACK_PLACE!$A$1&amp;$F$2&amp;"\"&amp;E9&amp;" "&amp;LEFT(C9,33)&amp;".m4a"</f>
        <v>C:\usr\KOEI\Tenshouki95\track\天道\09 激震の果てに(巨城).m4a</v>
      </c>
      <c r="E9" t="s">
        <v>303</v>
      </c>
    </row>
    <row r="10" spans="1:5" ht="13.5">
      <c r="A10" t="str">
        <f>IF(B10,VLOOKUP(B10,CATEGORY!A$1:B$41,2,0),"")</f>
        <v>戦争・緊迫</v>
      </c>
      <c r="B10">
        <v>20</v>
      </c>
      <c r="C10" t="s">
        <v>131</v>
      </c>
      <c r="D10" t="str">
        <f>TRACK_PLACE!$A$1&amp;$F$2&amp;"\"&amp;E10&amp;" "&amp;LEFT(C10,33)&amp;".m4a"</f>
        <v>C:\usr\KOEI\Tenshouki95\track\天道\10 威烈の極 -四面楚歌-.m4a</v>
      </c>
      <c r="E10" t="s">
        <v>304</v>
      </c>
    </row>
    <row r="11" spans="1:5" ht="13.5">
      <c r="A11" t="str">
        <f>IF(B11,VLOOKUP(B11,CATEGORY!A$1:B$41,2,0),"")</f>
        <v>東海地方</v>
      </c>
      <c r="B11">
        <v>3</v>
      </c>
      <c r="C11" t="s">
        <v>132</v>
      </c>
      <c r="D11" t="str">
        <f>TRACK_PLACE!$A$1&amp;$F$2&amp;"\"&amp;E11&amp;" "&amp;LEFT(C11,33)&amp;".m4a"</f>
        <v>C:\usr\KOEI\Tenshouki95\track\天道\11 途轍なき道 -織田家のテーマ-.m4a</v>
      </c>
      <c r="E11" t="s">
        <v>305</v>
      </c>
    </row>
    <row r="12" spans="1:5" ht="13.5">
      <c r="A12" t="str">
        <f>IF(B12,VLOOKUP(B12,CATEGORY!A$1:B$41,2,0),"")</f>
        <v>北陸地方</v>
      </c>
      <c r="B12">
        <v>5</v>
      </c>
      <c r="C12" t="s">
        <v>133</v>
      </c>
      <c r="D12" t="str">
        <f>TRACK_PLACE!$A$1&amp;$F$2&amp;"\"&amp;E12&amp;" "&amp;LEFT(C12,33)&amp;".m4a"</f>
        <v>C:\usr\KOEI\Tenshouki95\track\天道\12 木隠れの戦局 -上杉家のテーマ-.m4a</v>
      </c>
      <c r="E12" t="s">
        <v>306</v>
      </c>
    </row>
    <row r="13" spans="1:5" ht="13.5">
      <c r="A13" t="str">
        <f>IF(B13,VLOOKUP(B13,CATEGORY!A$1:B$41,2,0),"")</f>
        <v>甲州地方</v>
      </c>
      <c r="B13">
        <v>4</v>
      </c>
      <c r="C13" t="s">
        <v>134</v>
      </c>
      <c r="D13" t="str">
        <f>TRACK_PLACE!$A$1&amp;$F$2&amp;"\"&amp;E13&amp;" "&amp;LEFT(C13,33)&amp;".m4a"</f>
        <v>C:\usr\KOEI\Tenshouki95\track\天道\13 棄恩の将 -武田家のテーマ-.m4a</v>
      </c>
      <c r="E13" t="s">
        <v>307</v>
      </c>
    </row>
    <row r="14" spans="1:5" ht="13.5">
      <c r="A14" t="str">
        <f>IF(B14,VLOOKUP(B14,CATEGORY!A$1:B$41,2,0),"")</f>
        <v>北陸地方</v>
      </c>
      <c r="B14">
        <v>5</v>
      </c>
      <c r="C14" t="s">
        <v>135</v>
      </c>
      <c r="D14" t="str">
        <f>TRACK_PLACE!$A$1&amp;$F$2&amp;"\"&amp;E14&amp;" "&amp;LEFT(C14,33)&amp;".m4a"</f>
        <v>C:\usr\KOEI\Tenshouki95\track\天道\14 吼く雨音 -真田家のテーマ-.m4a</v>
      </c>
      <c r="E14" t="s">
        <v>308</v>
      </c>
    </row>
    <row r="15" spans="1:5" ht="13.5">
      <c r="A15" t="str">
        <f>IF(B15,VLOOKUP(B15,CATEGORY!A$1:B$41,2,0),"")</f>
        <v>東海地方</v>
      </c>
      <c r="B15">
        <v>3</v>
      </c>
      <c r="C15" t="s">
        <v>136</v>
      </c>
      <c r="D15" t="str">
        <f>TRACK_PLACE!$A$1&amp;$F$2&amp;"\"&amp;E15&amp;" "&amp;LEFT(C15,33)&amp;".m4a"</f>
        <v>C:\usr\KOEI\Tenshouki95\track\天道\15 磐石の如く -徳川家のテーマ-.m4a</v>
      </c>
      <c r="E15" t="s">
        <v>310</v>
      </c>
    </row>
    <row r="16" spans="1:5" ht="13.5">
      <c r="A16" t="str">
        <f>IF(B16,VLOOKUP(B16,CATEGORY!A$1:B$41,2,0),"")</f>
        <v>東北地方</v>
      </c>
      <c r="B16">
        <v>1</v>
      </c>
      <c r="C16" t="s">
        <v>137</v>
      </c>
      <c r="D16" t="str">
        <f>TRACK_PLACE!$A$1&amp;$F$2&amp;"\"&amp;E16&amp;" "&amp;LEFT(C16,33)&amp;".m4a"</f>
        <v>C:\usr\KOEI\Tenshouki95\track\天道\16 杜の鬣 -伊達家のテーマ-.m4a</v>
      </c>
      <c r="E16" t="s">
        <v>311</v>
      </c>
    </row>
    <row r="17" spans="1:5" ht="13.5">
      <c r="A17" t="str">
        <f>IF(B17,VLOOKUP(B17,CATEGORY!A$1:B$41,2,0),"")</f>
        <v>山陽地方</v>
      </c>
      <c r="B17">
        <v>7</v>
      </c>
      <c r="C17" t="s">
        <v>138</v>
      </c>
      <c r="D17" t="str">
        <f>TRACK_PLACE!$A$1&amp;$F$2&amp;"\"&amp;E17&amp;" "&amp;LEFT(C17,33)&amp;".m4a"</f>
        <v>C:\usr\KOEI\Tenshouki95\track\天道\17 蹴然の臣 -毛利家のテーマ-.m4a</v>
      </c>
      <c r="E17" t="s">
        <v>312</v>
      </c>
    </row>
    <row r="18" spans="1:5" ht="13.5">
      <c r="A18" t="str">
        <f>IF(B18,VLOOKUP(B18,CATEGORY!A$1:B$41,2,0),"")</f>
        <v>九州地方</v>
      </c>
      <c r="B18">
        <v>10</v>
      </c>
      <c r="C18" t="s">
        <v>139</v>
      </c>
      <c r="D18" t="str">
        <f>TRACK_PLACE!$A$1&amp;$F$2&amp;"\"&amp;E18&amp;" "&amp;LEFT(C18,33)&amp;".m4a"</f>
        <v>C:\usr\KOEI\Tenshouki95\track\天道\18 耀けるものたち -島津家のテーマ-.m4a</v>
      </c>
      <c r="E18" t="s">
        <v>313</v>
      </c>
    </row>
    <row r="19" ht="13.5">
      <c r="A19">
        <f>IF(B19,VLOOKUP(B19,CATEGORY!A$1:B$41,2,0),"")</f>
      </c>
    </row>
    <row r="20" spans="1:5" ht="13.5">
      <c r="A20" t="str">
        <f>IF(B20,VLOOKUP(B20,CATEGORY!A$1:B$41,2,0),"")</f>
        <v>東北地方</v>
      </c>
      <c r="B20">
        <v>1</v>
      </c>
      <c r="C20" t="s">
        <v>140</v>
      </c>
      <c r="D20" t="str">
        <f>TRACK_PLACE!$A$1&amp;$F$2&amp;"\"&amp;E20&amp;" "&amp;LEFT(C20,33)&amp;".m4a"</f>
        <v>C:\usr\KOEI\Tenshouki95\track\天道\20 孤雲(一般大名家).m4a</v>
      </c>
      <c r="E20" t="s">
        <v>315</v>
      </c>
    </row>
    <row r="21" spans="1:5" ht="13.5">
      <c r="A21" t="str">
        <f>IF(B21,VLOOKUP(B21,CATEGORY!A$1:B$41,2,0),"")</f>
        <v>海外貿易港</v>
      </c>
      <c r="B21">
        <v>11</v>
      </c>
      <c r="C21" t="s">
        <v>141</v>
      </c>
      <c r="D21" t="str">
        <f>TRACK_PLACE!$A$1&amp;$F$2&amp;"\"&amp;E21&amp;" "&amp;LEFT(C21,33)&amp;".m4a"</f>
        <v>C:\usr\KOEI\Tenshouki95\track\天道\21 刻の醒覚 -関白・征夷大将軍のテーマ-.m4a</v>
      </c>
      <c r="E21" t="s">
        <v>316</v>
      </c>
    </row>
    <row r="22" spans="1:5" ht="13.5">
      <c r="A22" t="str">
        <f>IF(B22,VLOOKUP(B22,CATEGORY!A$1:B$41,2,0),"")</f>
        <v>外交コマンド</v>
      </c>
      <c r="B22">
        <v>26</v>
      </c>
      <c r="C22" t="s">
        <v>142</v>
      </c>
      <c r="D22" t="str">
        <f>TRACK_PLACE!$A$1&amp;$F$2&amp;"\"&amp;E22&amp;" "&amp;LEFT(C22,33)&amp;".m4a"</f>
        <v>C:\usr\KOEI\Tenshouki95\track\天道\22 蟲惑の囁き -外交-.m4a</v>
      </c>
      <c r="E22" t="s">
        <v>317</v>
      </c>
    </row>
    <row r="23" ht="13.5">
      <c r="A23">
        <f>IF(B23,VLOOKUP(B23,CATEGORY!A$1:B$41,2,0),"")</f>
      </c>
    </row>
    <row r="24" spans="1:5" ht="13.5">
      <c r="A24" t="str">
        <f>IF(B24,VLOOKUP(B24,CATEGORY!A$1:B$41,2,0),"")</f>
        <v>九州地方</v>
      </c>
      <c r="B24">
        <v>10</v>
      </c>
      <c r="C24" t="s">
        <v>143</v>
      </c>
      <c r="D24" t="str">
        <f>TRACK_PLACE!$A$1&amp;$F$2&amp;"\"&amp;E24&amp;" "&amp;LEFT(C24,33)&amp;".m4a"</f>
        <v>C:\usr\KOEI\Tenshouki95\track\天道\24 光跡を求め(イベント・勇ましい).m4a</v>
      </c>
      <c r="E24" t="s">
        <v>319</v>
      </c>
    </row>
    <row r="25" spans="1:5" ht="13.5">
      <c r="A25" t="str">
        <f>IF(B25,VLOOKUP(B25,CATEGORY!A$1:B$41,2,0),"")</f>
        <v>外交コマンド</v>
      </c>
      <c r="B25">
        <v>26</v>
      </c>
      <c r="C25" t="s">
        <v>144</v>
      </c>
      <c r="D25" t="str">
        <f>TRACK_PLACE!$A$1&amp;$F$2&amp;"\"&amp;E25&amp;" "&amp;LEFT(C25,33)&amp;".m4a"</f>
        <v>C:\usr\KOEI\Tenshouki95\track\天道\25 期剋ふ影 -謀略イベント-.m4a</v>
      </c>
      <c r="E25" t="s">
        <v>320</v>
      </c>
    </row>
    <row r="26" spans="1:5" ht="13.5">
      <c r="A26" t="str">
        <f>IF(B26,VLOOKUP(B26,CATEGORY!A$1:B$41,2,0),"")</f>
        <v>山陰地方</v>
      </c>
      <c r="B26">
        <v>8</v>
      </c>
      <c r="C26" t="s">
        <v>145</v>
      </c>
      <c r="D26" t="str">
        <f>TRACK_PLACE!$A$1&amp;$F$2&amp;"\"&amp;E26&amp;" "&amp;LEFT(C26,33)&amp;".m4a"</f>
        <v>C:\usr\KOEI\Tenshouki95\track\天道\26 残喘の行方(イベント・死亡).m4a</v>
      </c>
      <c r="E26" t="s">
        <v>321</v>
      </c>
    </row>
    <row r="27" spans="1:5" ht="13.5">
      <c r="A27" t="str">
        <f>IF(B27,VLOOKUP(B27,CATEGORY!A$1:B$41,2,0),"")</f>
        <v>戦争・コマンド</v>
      </c>
      <c r="B27">
        <v>13</v>
      </c>
      <c r="C27" t="s">
        <v>146</v>
      </c>
      <c r="D27" t="str">
        <f>TRACK_PLACE!$A$1&amp;$F$2&amp;"\"&amp;E27&amp;" "&amp;LEFT(C27,33)&amp;".m4a"</f>
        <v>C:\usr\KOEI\Tenshouki95\track\天道\27 戦の熾烈 -危機イベント-.m4a</v>
      </c>
      <c r="E27" t="s">
        <v>322</v>
      </c>
    </row>
    <row r="28" spans="1:5" ht="13.5">
      <c r="A28" t="str">
        <f>IF(B28,VLOOKUP(B28,CATEGORY!A$1:B$41,2,0),"")</f>
        <v>関東地方</v>
      </c>
      <c r="B28">
        <v>2</v>
      </c>
      <c r="C28" t="s">
        <v>147</v>
      </c>
      <c r="D28" t="str">
        <f>TRACK_PLACE!$A$1&amp;$F$2&amp;"\"&amp;E28&amp;" "&amp;LEFT(C28,33)&amp;".m4a"</f>
        <v>C:\usr\KOEI\Tenshouki95\track\天道\28 流離う風のように(イベント・穏やか).m4a</v>
      </c>
      <c r="E28" t="s">
        <v>323</v>
      </c>
    </row>
    <row r="29" spans="1:5" ht="13.5">
      <c r="A29" t="str">
        <f>IF(B29,VLOOKUP(B29,CATEGORY!A$1:B$41,2,0),"")</f>
        <v>安土城</v>
      </c>
      <c r="B29">
        <v>12</v>
      </c>
      <c r="C29" t="s">
        <v>148</v>
      </c>
      <c r="D29" t="str">
        <f>TRACK_PLACE!$A$1&amp;$F$2&amp;"\"&amp;E29&amp;" "&amp;LEFT(C29,33)&amp;".m4a"</f>
        <v>C:\usr\KOEI\Tenshouki95\track\天道\29 凱歌の群れ -慶事イベント-.m4a</v>
      </c>
      <c r="E29" t="s">
        <v>324</v>
      </c>
    </row>
    <row r="30" spans="1:5" ht="13.5">
      <c r="A30" t="str">
        <f>IF(B30,VLOOKUP(B30,CATEGORY!A$1:B$41,2,0),"")</f>
        <v>関東地方</v>
      </c>
      <c r="B30">
        <v>2</v>
      </c>
      <c r="C30" t="s">
        <v>149</v>
      </c>
      <c r="D30" t="str">
        <f>TRACK_PLACE!$A$1&amp;$F$2&amp;"\"&amp;E30&amp;" "&amp;LEFT(C30,33)&amp;".m4a"</f>
        <v>C:\usr\KOEI\Tenshouki95\track\天道\30 惟みる彼方 -プレエンディング-.m4a</v>
      </c>
      <c r="E30" t="s">
        <v>325</v>
      </c>
    </row>
    <row r="31" spans="1:5" ht="13.5">
      <c r="A31" t="str">
        <f>IF(B31,VLOOKUP(B31,CATEGORY!A$1:B$41,2,0),"")</f>
        <v>全国統一</v>
      </c>
      <c r="B31">
        <v>30</v>
      </c>
      <c r="C31" t="s">
        <v>150</v>
      </c>
      <c r="D31" t="str">
        <f>TRACK_PLACE!$A$1&amp;$F$2&amp;"\"&amp;E31&amp;" "&amp;LEFT(C31,33)&amp;".m4a"</f>
        <v>C:\usr\KOEI\Tenshouki95\track\天道\31 紅の涙 -エンディング-.m4a</v>
      </c>
      <c r="E31" t="s">
        <v>326</v>
      </c>
    </row>
    <row r="32" ht="13.5">
      <c r="A32">
        <f>IF(B32,VLOOKUP(B32,CATEGORY!A$1:B$41,2,0),"")</f>
      </c>
    </row>
    <row r="33" ht="13.5">
      <c r="A33">
        <f>IF(B33,VLOOKUP(B33,CATEGORY!A$1:B$41,2,0),"")</f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4"/>
  </sheetPr>
  <dimension ref="A1:F75"/>
  <sheetViews>
    <sheetView workbookViewId="0" topLeftCell="A1">
      <selection activeCell="D39" sqref="D39"/>
    </sheetView>
  </sheetViews>
  <sheetFormatPr defaultColWidth="9.00390625" defaultRowHeight="13.5"/>
  <cols>
    <col min="3" max="3" width="36.25390625" style="0" bestFit="1" customWidth="1"/>
    <col min="4" max="4" width="82.875" style="0" bestFit="1" customWidth="1"/>
  </cols>
  <sheetData>
    <row r="1" spans="1:5" ht="13.5">
      <c r="A1" t="str">
        <f>VLOOKUP(B1,CATEGORY!A$1:B$41,2,0)</f>
        <v>初期設定</v>
      </c>
      <c r="B1">
        <v>22</v>
      </c>
      <c r="C1" t="s">
        <v>338</v>
      </c>
      <c r="D1" t="str">
        <f>TRACK_PLACE!$A$1&amp;$F$2&amp;"\"&amp;E1&amp;" "&amp;LEFT(C1,33)&amp;".m4a"</f>
        <v>C:\usr\KOEI\Tenshouki95\track\風林火山\01 風林火山 メイン・テーマ [語り付き].m4a</v>
      </c>
      <c r="E1" t="s">
        <v>309</v>
      </c>
    </row>
    <row r="2" spans="1:6" ht="13.5">
      <c r="A2" t="str">
        <f>VLOOKUP(B2,CATEGORY!A$1:B$41,2,0)</f>
        <v>披露コマンド</v>
      </c>
      <c r="B2">
        <v>25</v>
      </c>
      <c r="C2" t="s">
        <v>339</v>
      </c>
      <c r="D2" t="str">
        <f>TRACK_PLACE!$A$1&amp;$F$2&amp;"\"&amp;E2&amp;" "&amp;LEFT(C2,33)&amp;".m4a"</f>
        <v>C:\usr\KOEI\Tenshouki95\track\風林火山\02 風林火山 ～異郷情.m4a</v>
      </c>
      <c r="E2" t="s">
        <v>296</v>
      </c>
      <c r="F2" t="str">
        <f ca="1">RIGHT(CELL("filename",B3),LEN(CELL("filename",B3))-FIND("]",CELL("filename",B3)))</f>
        <v>風林火山</v>
      </c>
    </row>
    <row r="3" spans="1:5" ht="13.5">
      <c r="A3" t="str">
        <f>VLOOKUP(B3,CATEGORY!A$1:B$41,2,0)</f>
        <v>甲州地方</v>
      </c>
      <c r="B3">
        <v>4</v>
      </c>
      <c r="C3" t="s">
        <v>340</v>
      </c>
      <c r="D3" t="str">
        <f>TRACK_PLACE!$A$1&amp;$F$2&amp;"\"&amp;E3&amp;" "&amp;LEFT(C3,33)&amp;".m4a"</f>
        <v>C:\usr\KOEI\Tenshouki95\track\風林火山\03 生まれる鼓動.m4a</v>
      </c>
      <c r="E3" t="s">
        <v>297</v>
      </c>
    </row>
    <row r="4" spans="1:5" ht="13.5">
      <c r="A4" t="str">
        <f>VLOOKUP(B4,CATEGORY!A$1:B$41,2,0)</f>
        <v>甲州地方</v>
      </c>
      <c r="B4">
        <v>4</v>
      </c>
      <c r="C4" t="s">
        <v>341</v>
      </c>
      <c r="D4" t="str">
        <f>TRACK_PLACE!$A$1&amp;$F$2&amp;"\"&amp;E4&amp;" "&amp;LEFT(C4,33)&amp;".m4a"</f>
        <v>C:\usr\KOEI\Tenshouki95\track\風林火山\04 戦は我が人生の如し [アンサンブル Ver.].m4a</v>
      </c>
      <c r="E4" t="s">
        <v>298</v>
      </c>
    </row>
    <row r="5" spans="1:5" ht="13.5">
      <c r="A5" t="str">
        <f>VLOOKUP(B5,CATEGORY!A$1:B$41,2,0)</f>
        <v>講義コマンド</v>
      </c>
      <c r="B5">
        <v>24</v>
      </c>
      <c r="C5" t="s">
        <v>342</v>
      </c>
      <c r="D5" t="str">
        <f>TRACK_PLACE!$A$1&amp;$F$2&amp;"\"&amp;E5&amp;" "&amp;LEFT(C5,33)&amp;".m4a"</f>
        <v>C:\usr\KOEI\Tenshouki95\track\風林火山\05 たくらむ勘助.m4a</v>
      </c>
      <c r="E5" t="s">
        <v>299</v>
      </c>
    </row>
    <row r="6" spans="1:5" ht="13.5">
      <c r="A6" t="str">
        <f>VLOOKUP(B6,CATEGORY!A$1:B$41,2,0)</f>
        <v>死亡・滅亡</v>
      </c>
      <c r="B6">
        <v>29</v>
      </c>
      <c r="C6" t="s">
        <v>343</v>
      </c>
      <c r="D6" t="str">
        <f>TRACK_PLACE!$A$1&amp;$F$2&amp;"\"&amp;E6&amp;" "&amp;LEFT(C6,33)&amp;".m4a"</f>
        <v>C:\usr\KOEI\Tenshouki95\track\風林火山\06 我に力を [サイレントVer.].m4a</v>
      </c>
      <c r="E6" t="s">
        <v>300</v>
      </c>
    </row>
    <row r="7" spans="1:5" ht="13.5">
      <c r="A7" t="str">
        <f>VLOOKUP(B7,CATEGORY!A$1:B$41,2,0)</f>
        <v>山陰地方</v>
      </c>
      <c r="B7">
        <v>8</v>
      </c>
      <c r="C7" t="s">
        <v>344</v>
      </c>
      <c r="D7" t="str">
        <f>TRACK_PLACE!$A$1&amp;$F$2&amp;"\"&amp;E7&amp;" "&amp;LEFT(C7,33)&amp;".m4a"</f>
        <v>C:\usr\KOEI\Tenshouki95\track\風林火山\07 策略の霧.m4a</v>
      </c>
      <c r="E7" t="s">
        <v>301</v>
      </c>
    </row>
    <row r="8" spans="1:5" ht="13.5">
      <c r="A8" s="4" t="str">
        <f>VLOOKUP(B8,CATEGORY!A$1:B$41,2,0)</f>
        <v>外交コマンド</v>
      </c>
      <c r="B8" s="4">
        <v>26</v>
      </c>
      <c r="C8" t="s">
        <v>345</v>
      </c>
      <c r="D8" t="str">
        <f>TRACK_PLACE!$A$1&amp;$F$2&amp;"\"&amp;E8&amp;" "&amp;LEFT(C8,33)&amp;".m4a"</f>
        <v>C:\usr\KOEI\Tenshouki95\track\風林火山\08 忍びの月影.m4a</v>
      </c>
      <c r="E8" t="s">
        <v>302</v>
      </c>
    </row>
    <row r="9" spans="1:5" ht="13.5">
      <c r="A9" s="4" t="str">
        <f>VLOOKUP(B9,CATEGORY!A$1:B$41,2,0)</f>
        <v>山陰地方</v>
      </c>
      <c r="B9" s="4">
        <v>8</v>
      </c>
      <c r="C9" t="s">
        <v>346</v>
      </c>
      <c r="D9" t="str">
        <f>TRACK_PLACE!$A$1&amp;$F$2&amp;"\"&amp;E9&amp;" "&amp;LEFT(C9,33)&amp;".m4a"</f>
        <v>C:\usr\KOEI\Tenshouki95\track\風林火山\09 散りふる花 [サイレントVer.].m4a</v>
      </c>
      <c r="E9" t="s">
        <v>303</v>
      </c>
    </row>
    <row r="10" spans="1:5" ht="13.5">
      <c r="A10" s="4" t="str">
        <f>VLOOKUP(B10,CATEGORY!A$1:B$41,2,0)</f>
        <v>死亡・滅亡</v>
      </c>
      <c r="B10" s="4">
        <v>29</v>
      </c>
      <c r="C10" t="s">
        <v>347</v>
      </c>
      <c r="D10" t="str">
        <f>TRACK_PLACE!$A$1&amp;$F$2&amp;"\"&amp;E10&amp;" "&amp;LEFT(C10,33)&amp;".m4a"</f>
        <v>C:\usr\KOEI\Tenshouki95\track\風林火山\10 はかない灯火.m4a</v>
      </c>
      <c r="E10" t="s">
        <v>304</v>
      </c>
    </row>
    <row r="11" spans="1:5" ht="13.5">
      <c r="A11" s="4" t="str">
        <f>VLOOKUP(B11,CATEGORY!A$1:B$41,2,0)</f>
        <v>甲州地方</v>
      </c>
      <c r="B11" s="4">
        <v>4</v>
      </c>
      <c r="C11" t="s">
        <v>348</v>
      </c>
      <c r="D11" t="str">
        <f>TRACK_PLACE!$A$1&amp;$F$2&amp;"\"&amp;E11&amp;" "&amp;LEFT(C11,33)&amp;".m4a"</f>
        <v>C:\usr\KOEI\Tenshouki95\track\風林火山\11 風林火山 ～巡礼紀～.m4a</v>
      </c>
      <c r="E11" t="s">
        <v>305</v>
      </c>
    </row>
    <row r="12" spans="1:5" ht="13.5">
      <c r="A12" s="4" t="str">
        <f>VLOOKUP(B12,CATEGORY!A$1:B$41,2,0)</f>
        <v>死亡・滅亡</v>
      </c>
      <c r="B12" s="4">
        <v>29</v>
      </c>
      <c r="C12" t="s">
        <v>349</v>
      </c>
      <c r="D12" t="str">
        <f>TRACK_PLACE!$A$1&amp;$F$2&amp;"\"&amp;E12&amp;" "&amp;LEFT(C12,33)&amp;".m4a"</f>
        <v>C:\usr\KOEI\Tenshouki95\track\風林火山\12 無情の闇.m4a</v>
      </c>
      <c r="E12" t="s">
        <v>306</v>
      </c>
    </row>
    <row r="13" spans="1:5" ht="13.5">
      <c r="A13" s="4" t="str">
        <f>VLOOKUP(B13,CATEGORY!A$1:B$41,2,0)</f>
        <v>披露・問答</v>
      </c>
      <c r="B13" s="4">
        <v>33</v>
      </c>
      <c r="C13" t="s">
        <v>350</v>
      </c>
      <c r="D13" t="str">
        <f>TRACK_PLACE!$A$1&amp;$F$2&amp;"\"&amp;E13&amp;" "&amp;LEFT(C13,33)&amp;".m4a"</f>
        <v>C:\usr\KOEI\Tenshouki95\track\風林火山\13 いつか見た光.m4a</v>
      </c>
      <c r="E13" t="s">
        <v>307</v>
      </c>
    </row>
    <row r="14" spans="1:5" ht="13.5">
      <c r="A14" s="4" t="str">
        <f>VLOOKUP(B14,CATEGORY!A$1:B$41,2,0)</f>
        <v>披露・茶会</v>
      </c>
      <c r="B14" s="4">
        <v>31</v>
      </c>
      <c r="C14" t="s">
        <v>351</v>
      </c>
      <c r="D14" t="str">
        <f>TRACK_PLACE!$A$1&amp;$F$2&amp;"\"&amp;E14&amp;" "&amp;LEFT(C14,33)&amp;".m4a"</f>
        <v>C:\usr\KOEI\Tenshouki95\track\風林火山\14 華やかな儀式.m4a</v>
      </c>
      <c r="E14" t="s">
        <v>308</v>
      </c>
    </row>
    <row r="15" spans="1:5" ht="13.5">
      <c r="A15" s="4" t="str">
        <f>VLOOKUP(B15,CATEGORY!A$1:B$41,2,0)</f>
        <v>北陸地方</v>
      </c>
      <c r="B15" s="4">
        <v>5</v>
      </c>
      <c r="C15" t="s">
        <v>352</v>
      </c>
      <c r="D15" t="str">
        <f>TRACK_PLACE!$A$1&amp;$F$2&amp;"\"&amp;E15&amp;" "&amp;LEFT(C15,33)&amp;".m4a"</f>
        <v>C:\usr\KOEI\Tenshouki95\track\風林火山\15 越後の毘沙門天.m4a</v>
      </c>
      <c r="E15" t="s">
        <v>310</v>
      </c>
    </row>
    <row r="16" spans="1:5" ht="13.5">
      <c r="A16" s="4" t="str">
        <f>VLOOKUP(B16,CATEGORY!A$1:B$41,2,0)</f>
        <v>外交コマンド</v>
      </c>
      <c r="B16" s="4">
        <v>26</v>
      </c>
      <c r="C16" t="s">
        <v>353</v>
      </c>
      <c r="D16" t="str">
        <f>TRACK_PLACE!$A$1&amp;$F$2&amp;"\"&amp;E16&amp;" "&amp;LEFT(C16,33)&amp;".m4a"</f>
        <v>C:\usr\KOEI\Tenshouki95\track\風林火山\16 嵐の前.m4a</v>
      </c>
      <c r="E16" t="s">
        <v>311</v>
      </c>
    </row>
    <row r="17" spans="1:5" ht="13.5">
      <c r="A17" s="4" t="str">
        <f>VLOOKUP(B17,CATEGORY!A$1:B$41,2,0)</f>
        <v>外交コマンド</v>
      </c>
      <c r="B17" s="4">
        <v>26</v>
      </c>
      <c r="C17" t="s">
        <v>354</v>
      </c>
      <c r="D17" t="str">
        <f>TRACK_PLACE!$A$1&amp;$F$2&amp;"\"&amp;E17&amp;" "&amp;LEFT(C17,33)&amp;".m4a"</f>
        <v>C:\usr\KOEI\Tenshouki95\track\風林火山\17 裏切りの雪.m4a</v>
      </c>
      <c r="E17" t="s">
        <v>312</v>
      </c>
    </row>
    <row r="18" spans="1:5" ht="13.5">
      <c r="A18" s="4" t="str">
        <f>VLOOKUP(B18,CATEGORY!A$1:B$41,2,0)</f>
        <v>北陸地方</v>
      </c>
      <c r="B18" s="4">
        <v>5</v>
      </c>
      <c r="C18" t="s">
        <v>355</v>
      </c>
      <c r="D18" t="str">
        <f>TRACK_PLACE!$A$1&amp;$F$2&amp;"\"&amp;E18&amp;" "&amp;LEFT(C18,33)&amp;".m4a"</f>
        <v>C:\usr\KOEI\Tenshouki95\track\風林火山\18 景虎と毘沙門天.m4a</v>
      </c>
      <c r="E18" t="s">
        <v>313</v>
      </c>
    </row>
    <row r="19" spans="1:5" ht="13.5">
      <c r="A19" s="4" t="str">
        <f>VLOOKUP(B19,CATEGORY!A$1:B$41,2,0)</f>
        <v>山陰地方</v>
      </c>
      <c r="B19" s="4">
        <v>8</v>
      </c>
      <c r="C19" t="s">
        <v>356</v>
      </c>
      <c r="D19" t="str">
        <f>TRACK_PLACE!$A$1&amp;$F$2&amp;"\"&amp;E19&amp;" "&amp;LEFT(C19,33)&amp;".m4a"</f>
        <v>C:\usr\KOEI\Tenshouki95\track\風林火山\19 懐かしい面影.m4a</v>
      </c>
      <c r="E19" t="s">
        <v>314</v>
      </c>
    </row>
    <row r="20" spans="1:5" ht="13.5">
      <c r="A20" s="4" t="str">
        <f>VLOOKUP(B20,CATEGORY!A$1:B$41,2,0)</f>
        <v>甲州地方</v>
      </c>
      <c r="B20" s="4">
        <v>4</v>
      </c>
      <c r="C20" t="s">
        <v>357</v>
      </c>
      <c r="D20" t="str">
        <f>TRACK_PLACE!$A$1&amp;$F$2&amp;"\"&amp;E20&amp;" "&amp;LEFT(C20,33)&amp;".m4a"</f>
        <v>C:\usr\KOEI\Tenshouki95\track\風林火山\20 風林火山 ～月冴ゆ夜～.m4a</v>
      </c>
      <c r="E20" t="s">
        <v>315</v>
      </c>
    </row>
    <row r="21" spans="1:5" ht="13.5">
      <c r="A21" s="4" t="str">
        <f>VLOOKUP(B21,CATEGORY!A$1:B$41,2,0)</f>
        <v>講義コマンド</v>
      </c>
      <c r="B21" s="4">
        <v>24</v>
      </c>
      <c r="C21" t="s">
        <v>358</v>
      </c>
      <c r="D21" t="str">
        <f>TRACK_PLACE!$A$1&amp;$F$2&amp;"\"&amp;E21&amp;" "&amp;LEFT(C21,33)&amp;".m4a"</f>
        <v>C:\usr\KOEI\Tenshouki95\track\風林火山\21 ひらめく勘助.m4a</v>
      </c>
      <c r="E21" t="s">
        <v>316</v>
      </c>
    </row>
    <row r="22" spans="1:5" ht="13.5">
      <c r="A22" t="str">
        <f>IF(B22,VLOOKUP(B22,CATEGORY!A$1:B$41,2,0),"")</f>
        <v>山陰地方</v>
      </c>
      <c r="B22" s="4">
        <v>8</v>
      </c>
      <c r="C22" t="s">
        <v>359</v>
      </c>
      <c r="D22" t="str">
        <f>TRACK_PLACE!$A$1&amp;$F$2&amp;"\"&amp;E22&amp;" "&amp;LEFT(C22,33)&amp;".m4a"</f>
        <v>C:\usr\KOEI\Tenshouki95\track\風林火山\22 由布姫、その愛.m4a</v>
      </c>
      <c r="E22" t="s">
        <v>317</v>
      </c>
    </row>
    <row r="23" spans="1:5" ht="13.5">
      <c r="A23" t="str">
        <f>IF(B23,VLOOKUP(B23,CATEGORY!A$1:B$41,2,0),"")</f>
        <v>北陸地方</v>
      </c>
      <c r="B23" s="4">
        <v>5</v>
      </c>
      <c r="C23" t="s">
        <v>360</v>
      </c>
      <c r="D23" t="str">
        <f>TRACK_PLACE!$A$1&amp;$F$2&amp;"\"&amp;E23&amp;" "&amp;LEFT(C23,33)&amp;".m4a"</f>
        <v>C:\usr\KOEI\Tenshouki95\track\風林火山\23 景虎見参.m4a</v>
      </c>
      <c r="E23" t="s">
        <v>318</v>
      </c>
    </row>
    <row r="24" spans="1:5" ht="13.5">
      <c r="A24" t="str">
        <f>IF(B24,VLOOKUP(B24,CATEGORY!A$1:B$41,2,0),"")</f>
        <v>北陸地方</v>
      </c>
      <c r="B24" s="4">
        <v>5</v>
      </c>
      <c r="C24" t="s">
        <v>361</v>
      </c>
      <c r="D24" t="str">
        <f>TRACK_PLACE!$A$1&amp;$F$2&amp;"\"&amp;E24&amp;" "&amp;LEFT(C24,33)&amp;".m4a"</f>
        <v>C:\usr\KOEI\Tenshouki95\track\風林火山\24 神秘の毘沙門天.m4a</v>
      </c>
      <c r="E24" t="s">
        <v>319</v>
      </c>
    </row>
    <row r="25" spans="1:5" ht="13.5">
      <c r="A25" t="str">
        <f>IF(B25,VLOOKUP(B25,CATEGORY!A$1:B$41,2,0),"")</f>
        <v>北陸地方</v>
      </c>
      <c r="B25" s="4">
        <v>5</v>
      </c>
      <c r="C25" t="s">
        <v>362</v>
      </c>
      <c r="D25" t="str">
        <f>TRACK_PLACE!$A$1&amp;$F$2&amp;"\"&amp;E25&amp;" "&amp;LEFT(C25,33)&amp;".m4a"</f>
        <v>C:\usr\KOEI\Tenshouki95\track\風林火山\25 悟りの教え.m4a</v>
      </c>
      <c r="E25" t="s">
        <v>320</v>
      </c>
    </row>
    <row r="26" spans="1:5" ht="13.5">
      <c r="A26" t="str">
        <f>IF(B26,VLOOKUP(B26,CATEGORY!A$1:B$41,2,0),"")</f>
        <v>北陸地方</v>
      </c>
      <c r="B26" s="4">
        <v>5</v>
      </c>
      <c r="C26" t="s">
        <v>363</v>
      </c>
      <c r="D26" t="str">
        <f>TRACK_PLACE!$A$1&amp;$F$2&amp;"\"&amp;E26&amp;" "&amp;LEFT(C26,33)&amp;".m4a"</f>
        <v>C:\usr\KOEI\Tenshouki95\track\風林火山\26 景虎進軍!.m4a</v>
      </c>
      <c r="E26" t="s">
        <v>321</v>
      </c>
    </row>
    <row r="27" spans="1:5" ht="13.5">
      <c r="A27" t="str">
        <f>IF(B27,VLOOKUP(B27,CATEGORY!A$1:B$41,2,0),"")</f>
        <v>死亡・滅亡</v>
      </c>
      <c r="B27" s="10">
        <v>29</v>
      </c>
      <c r="C27" t="s">
        <v>364</v>
      </c>
      <c r="D27" t="str">
        <f>TRACK_PLACE!$A$1&amp;$F$2&amp;"\"&amp;E27&amp;" "&amp;LEFT(C27,33)&amp;".m4a"</f>
        <v>C:\usr\KOEI\Tenshouki95\track\風林火山\27 退く決断.m4a</v>
      </c>
      <c r="E27" t="s">
        <v>322</v>
      </c>
    </row>
    <row r="28" spans="1:5" ht="13.5">
      <c r="A28" t="str">
        <f>IF(B28,VLOOKUP(B28,CATEGORY!A$1:B$41,2,0),"")</f>
        <v>死亡・滅亡</v>
      </c>
      <c r="B28">
        <v>29</v>
      </c>
      <c r="C28" t="s">
        <v>365</v>
      </c>
      <c r="D28" t="str">
        <f>TRACK_PLACE!$A$1&amp;$F$2&amp;"\"&amp;E28&amp;" "&amp;LEFT(C28,33)&amp;".m4a"</f>
        <v>C:\usr\KOEI\Tenshouki95\track\風林火山\28 風林火山 ～大河流々.m4a</v>
      </c>
      <c r="E28" t="s">
        <v>323</v>
      </c>
    </row>
    <row r="29" spans="1:5" ht="13.5">
      <c r="A29" t="str">
        <f>IF(B29,VLOOKUP(B29,CATEGORY!A$1:B$41,2,0),"")</f>
        <v>京都･御所</v>
      </c>
      <c r="B29">
        <v>36</v>
      </c>
      <c r="C29" t="s">
        <v>366</v>
      </c>
      <c r="D29" t="str">
        <f>TRACK_PLACE!$A$1&amp;$F$2&amp;"\"&amp;E29&amp;" "&amp;LEFT(C29,33)&amp;".m4a"</f>
        <v>C:\usr\KOEI\Tenshouki95\track\風林火山\29 由布姫、その怒り.m4a</v>
      </c>
      <c r="E29" t="s">
        <v>324</v>
      </c>
    </row>
    <row r="30" spans="1:5" ht="13.5">
      <c r="A30" t="str">
        <f>IF(B30,VLOOKUP(B30,CATEGORY!A$1:B$41,2,0),"")</f>
        <v>北陸地方</v>
      </c>
      <c r="B30">
        <v>5</v>
      </c>
      <c r="C30" t="s">
        <v>367</v>
      </c>
      <c r="D30" t="str">
        <f>TRACK_PLACE!$A$1&amp;$F$2&amp;"\"&amp;E30&amp;" "&amp;LEFT(C30,33)&amp;".m4a"</f>
        <v>C:\usr\KOEI\Tenshouki95\track\風林火山\30 出陣の朝.m4a</v>
      </c>
      <c r="E30" t="s">
        <v>325</v>
      </c>
    </row>
    <row r="31" spans="1:5" ht="13.5">
      <c r="A31" t="str">
        <f>IF(B31,VLOOKUP(B31,CATEGORY!A$1:B$41,2,0),"")</f>
        <v>北陸地方</v>
      </c>
      <c r="B31">
        <v>5</v>
      </c>
      <c r="C31" t="s">
        <v>368</v>
      </c>
      <c r="D31" t="str">
        <f>TRACK_PLACE!$A$1&amp;$F$2&amp;"\"&amp;E31&amp;" "&amp;LEFT(C31,33)&amp;".m4a"</f>
        <v>C:\usr\KOEI\Tenshouki95\track\風林火山\31 上杉軍出陣!.m4a</v>
      </c>
      <c r="E31" t="s">
        <v>326</v>
      </c>
    </row>
    <row r="32" spans="1:5" ht="13.5">
      <c r="A32" t="str">
        <f>IF(B32,VLOOKUP(B32,CATEGORY!A$1:B$41,2,0),"")</f>
        <v>戦争・冬</v>
      </c>
      <c r="B32">
        <v>17</v>
      </c>
      <c r="C32" t="s">
        <v>369</v>
      </c>
      <c r="D32" t="str">
        <f>TRACK_PLACE!$A$1&amp;$F$2&amp;"\"&amp;E32&amp;" "&amp;LEFT(C32,33)&amp;".m4a"</f>
        <v>C:\usr\KOEI\Tenshouki95\track\風林火山\32 死闘の太鼓.m4a</v>
      </c>
      <c r="E32" t="s">
        <v>327</v>
      </c>
    </row>
    <row r="33" spans="1:5" ht="13.5">
      <c r="A33" t="str">
        <f>IF(B33,VLOOKUP(B33,CATEGORY!A$1:B$41,2,0),"")</f>
        <v>死亡・滅亡</v>
      </c>
      <c r="B33">
        <v>29</v>
      </c>
      <c r="C33" t="s">
        <v>370</v>
      </c>
      <c r="D33" t="str">
        <f>TRACK_PLACE!$A$1&amp;$F$2&amp;"\"&amp;E33&amp;" "&amp;LEFT(C33,33)&amp;".m4a"</f>
        <v>C:\usr\KOEI\Tenshouki95\track\風林火山\33 高野無情.m4a</v>
      </c>
      <c r="E33" t="s">
        <v>328</v>
      </c>
    </row>
    <row r="34" spans="1:5" ht="13.5">
      <c r="A34" t="str">
        <f>IF(B34,VLOOKUP(B34,CATEGORY!A$1:B$41,2,0),"")</f>
        <v>甲州地方</v>
      </c>
      <c r="B34">
        <v>4</v>
      </c>
      <c r="C34" t="s">
        <v>371</v>
      </c>
      <c r="D34" t="str">
        <f>TRACK_PLACE!$A$1&amp;$F$2&amp;"\"&amp;E34&amp;" "&amp;LEFT(C34,33)&amp;".m4a"</f>
        <v>C:\usr\KOEI\Tenshouki95\track\風林火山\34 風林火山 ～回帰～ [ピアノソロ].m4a</v>
      </c>
      <c r="E34" t="s">
        <v>329</v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  <row r="51" ht="13.5">
      <c r="A51">
        <f>IF(B51,VLOOKUP(B51,CATEGORY!A$1:B$41,2,0),"")</f>
      </c>
    </row>
    <row r="52" ht="13.5">
      <c r="A52">
        <f>IF(B52,VLOOKUP(B52,CATEGORY!A$1:B$41,2,0),"")</f>
      </c>
    </row>
    <row r="53" ht="13.5">
      <c r="A53">
        <f>IF(B53,VLOOKUP(B53,CATEGORY!A$1:B$41,2,0),"")</f>
      </c>
    </row>
    <row r="54" ht="13.5">
      <c r="A54">
        <f>IF(B54,VLOOKUP(B54,CATEGORY!A$1:B$41,2,0),"")</f>
      </c>
    </row>
    <row r="55" ht="13.5">
      <c r="A55">
        <f>IF(B55,VLOOKUP(B55,CATEGORY!A$1:B$41,2,0),"")</f>
      </c>
    </row>
    <row r="56" ht="13.5">
      <c r="A56">
        <f>IF(B56,VLOOKUP(B56,CATEGORY!A$1:B$41,2,0),"")</f>
      </c>
    </row>
    <row r="57" ht="13.5">
      <c r="A57">
        <f>IF(B57,VLOOKUP(B57,CATEGORY!A$1:B$41,2,0),"")</f>
      </c>
    </row>
    <row r="58" ht="13.5">
      <c r="A58">
        <f>IF(B58,VLOOKUP(B58,CATEGORY!A$1:B$41,2,0),"")</f>
      </c>
    </row>
    <row r="59" ht="13.5">
      <c r="A59">
        <f>IF(B59,VLOOKUP(B59,CATEGORY!A$1:B$41,2,0),"")</f>
      </c>
    </row>
    <row r="60" ht="13.5">
      <c r="A60">
        <f>IF(B60,VLOOKUP(B60,CATEGORY!A$1:B$41,2,0),"")</f>
      </c>
    </row>
    <row r="61" ht="13.5">
      <c r="A61">
        <f>IF(B61,VLOOKUP(B61,CATEGORY!A$1:B$41,2,0),"")</f>
      </c>
    </row>
    <row r="62" ht="13.5">
      <c r="A62">
        <f>IF(B62,VLOOKUP(B62,CATEGORY!A$1:B$41,2,0),"")</f>
      </c>
    </row>
    <row r="63" ht="13.5">
      <c r="A63">
        <f>IF(B63,VLOOKUP(B63,CATEGORY!A$1:B$41,2,0),"")</f>
      </c>
    </row>
    <row r="64" ht="13.5">
      <c r="A64">
        <f>IF(B64,VLOOKUP(B64,CATEGORY!A$1:B$41,2,0),"")</f>
      </c>
    </row>
    <row r="65" ht="13.5">
      <c r="A65">
        <f>IF(B65,VLOOKUP(B65,CATEGORY!A$1:B$41,2,0),"")</f>
      </c>
    </row>
    <row r="66" ht="13.5">
      <c r="A66">
        <f>IF(B66,VLOOKUP(B66,CATEGORY!A$1:B$41,2,0),"")</f>
      </c>
    </row>
    <row r="67" ht="13.5">
      <c r="A67">
        <f>IF(B67,VLOOKUP(B67,CATEGORY!A$1:B$41,2,0),"")</f>
      </c>
    </row>
    <row r="68" ht="13.5">
      <c r="A68">
        <f>IF(B68,VLOOKUP(B68,CATEGORY!A$1:B$41,2,0),"")</f>
      </c>
    </row>
    <row r="69" ht="13.5">
      <c r="A69">
        <f>IF(B69,VLOOKUP(B69,CATEGORY!A$1:B$41,2,0),"")</f>
      </c>
    </row>
    <row r="70" ht="13.5">
      <c r="A70">
        <f>IF(B70,VLOOKUP(B70,CATEGORY!A$1:B$41,2,0),"")</f>
      </c>
    </row>
    <row r="71" ht="13.5">
      <c r="A71">
        <f>IF(B71,VLOOKUP(B71,CATEGORY!A$1:B$41,2,0),"")</f>
      </c>
    </row>
    <row r="73" ht="13.5">
      <c r="A73" s="1"/>
    </row>
    <row r="75" ht="13.5">
      <c r="A75" s="1"/>
    </row>
  </sheetData>
  <conditionalFormatting sqref="C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4"/>
  </sheetPr>
  <dimension ref="A1:H50"/>
  <sheetViews>
    <sheetView workbookViewId="0" topLeftCell="A1">
      <selection activeCell="D34" sqref="D34"/>
    </sheetView>
  </sheetViews>
  <sheetFormatPr defaultColWidth="9.00390625" defaultRowHeight="13.5"/>
  <cols>
    <col min="3" max="3" width="37.75390625" style="0" customWidth="1"/>
    <col min="4" max="4" width="73.375" style="0" bestFit="1" customWidth="1"/>
  </cols>
  <sheetData>
    <row r="1" spans="1:8" ht="13.5">
      <c r="A1" t="str">
        <f>IF(B1,VLOOKUP(B1,CATEGORY!A$1:B$41,2,0),"")</f>
        <v>初期設定</v>
      </c>
      <c r="B1">
        <v>22</v>
      </c>
      <c r="C1" t="s">
        <v>372</v>
      </c>
      <c r="D1" t="str">
        <f>TRACK_PLACE!$A$1&amp;$F$2&amp;"\"&amp;E1&amp;" "&amp;LEFT(C1,33)&amp;".m4a"</f>
        <v>C:\usr\KOEI\Tenshouki95\track\天地人\01 天地人 ～オープニングテーマ.m4a</v>
      </c>
      <c r="E1" t="s">
        <v>309</v>
      </c>
      <c r="G1" s="9"/>
      <c r="H1" s="8"/>
    </row>
    <row r="2" spans="1:8" ht="13.5">
      <c r="A2" t="str">
        <f>IF(B2,VLOOKUP(B2,CATEGORY!A$1:B$41,2,0),"")</f>
        <v>北陸地方</v>
      </c>
      <c r="B2">
        <v>5</v>
      </c>
      <c r="C2" t="s">
        <v>373</v>
      </c>
      <c r="D2" t="str">
        <f>TRACK_PLACE!$A$1&amp;$F$2&amp;"\"&amp;E2&amp;" "&amp;LEFT(C2,33)&amp;".m4a"</f>
        <v>C:\usr\KOEI\Tenshouki95\track\天地人\02 夢 ～天地人紀行.m4a</v>
      </c>
      <c r="E2" t="s">
        <v>296</v>
      </c>
      <c r="F2" t="str">
        <f ca="1">RIGHT(CELL("filename",B3),LEN(CELL("filename",B3))-FIND("]",CELL("filename",B3)))</f>
        <v>天地人</v>
      </c>
      <c r="G2" s="9"/>
      <c r="H2" s="8"/>
    </row>
    <row r="3" spans="1:8" ht="13.5">
      <c r="A3" t="str">
        <f>IF(B3,VLOOKUP(B3,CATEGORY!A$1:B$41,2,0),"")</f>
        <v>北陸地方</v>
      </c>
      <c r="B3">
        <v>5</v>
      </c>
      <c r="C3" t="s">
        <v>374</v>
      </c>
      <c r="D3" t="str">
        <f>TRACK_PLACE!$A$1&amp;$F$2&amp;"\"&amp;E3&amp;" "&amp;LEFT(C3,33)&amp;".m4a"</f>
        <v>C:\usr\KOEI\Tenshouki95\track\天地人\03 地 ～自然の恵み.m4a</v>
      </c>
      <c r="E3" t="s">
        <v>297</v>
      </c>
      <c r="G3" s="9"/>
      <c r="H3" s="8"/>
    </row>
    <row r="4" spans="1:8" ht="13.5">
      <c r="A4" t="str">
        <f>IF(B4,VLOOKUP(B4,CATEGORY!A$1:B$41,2,0),"")</f>
        <v>北陸地方</v>
      </c>
      <c r="B4">
        <v>5</v>
      </c>
      <c r="C4" t="s">
        <v>375</v>
      </c>
      <c r="D4" t="str">
        <f>TRACK_PLACE!$A$1&amp;$F$2&amp;"\"&amp;E4&amp;" "&amp;LEFT(C4,33)&amp;".m4a"</f>
        <v>C:\usr\KOEI\Tenshouki95\track\天地人\04 義 ～貫く力.m4a</v>
      </c>
      <c r="E4" t="s">
        <v>298</v>
      </c>
      <c r="G4" s="9"/>
      <c r="H4" s="8"/>
    </row>
    <row r="5" spans="1:8" ht="13.5">
      <c r="A5" t="str">
        <f>IF(B5,VLOOKUP(B5,CATEGORY!A$1:B$41,2,0),"")</f>
        <v>北陸地方</v>
      </c>
      <c r="B5">
        <v>5</v>
      </c>
      <c r="C5" t="s">
        <v>376</v>
      </c>
      <c r="D5" t="str">
        <f>TRACK_PLACE!$A$1&amp;$F$2&amp;"\"&amp;E5&amp;" "&amp;LEFT(C5,33)&amp;".m4a"</f>
        <v>C:\usr\KOEI\Tenshouki95\track\天地人\05 冒険心.m4a</v>
      </c>
      <c r="E5" t="s">
        <v>299</v>
      </c>
      <c r="G5" s="9"/>
      <c r="H5" s="8"/>
    </row>
    <row r="6" spans="1:8" ht="13.5">
      <c r="A6" t="str">
        <f>IF(B6,VLOOKUP(B6,CATEGORY!A$1:B$41,2,0),"")</f>
        <v>北陸地方</v>
      </c>
      <c r="B6">
        <v>5</v>
      </c>
      <c r="C6" t="s">
        <v>377</v>
      </c>
      <c r="D6" t="str">
        <f>TRACK_PLACE!$A$1&amp;$F$2&amp;"\"&amp;E6&amp;" "&amp;LEFT(C6,33)&amp;".m4a"</f>
        <v>C:\usr\KOEI\Tenshouki95\track\天地人\06 優しさにあふれる.m4a</v>
      </c>
      <c r="E6" t="s">
        <v>300</v>
      </c>
      <c r="G6" s="9"/>
      <c r="H6" s="8"/>
    </row>
    <row r="7" spans="1:8" ht="13.5">
      <c r="A7" t="str">
        <f>IF(B7,VLOOKUP(B7,CATEGORY!A$1:B$41,2,0),"")</f>
        <v>戦争・緊迫</v>
      </c>
      <c r="B7">
        <v>20</v>
      </c>
      <c r="C7" t="s">
        <v>378</v>
      </c>
      <c r="D7" t="str">
        <f>TRACK_PLACE!$A$1&amp;$F$2&amp;"\"&amp;E7&amp;" "&amp;LEFT(C7,33)&amp;".m4a"</f>
        <v>C:\usr\KOEI\Tenshouki95\track\天地人\07 夜討ち.m4a</v>
      </c>
      <c r="E7" t="s">
        <v>301</v>
      </c>
      <c r="G7" s="9"/>
      <c r="H7" s="8"/>
    </row>
    <row r="8" spans="1:8" ht="13.5">
      <c r="A8" t="str">
        <f>IF(B8,VLOOKUP(B8,CATEGORY!A$1:B$41,2,0),"")</f>
        <v>北陸地方</v>
      </c>
      <c r="B8">
        <v>5</v>
      </c>
      <c r="C8" t="s">
        <v>379</v>
      </c>
      <c r="D8" t="str">
        <f>TRACK_PLACE!$A$1&amp;$F$2&amp;"\"&amp;E8&amp;" "&amp;LEFT(C8,33)&amp;".m4a"</f>
        <v>C:\usr\KOEI\Tenshouki95\track\天地人\08 真.m4a</v>
      </c>
      <c r="E8" t="s">
        <v>302</v>
      </c>
      <c r="G8" s="9"/>
      <c r="H8" s="8"/>
    </row>
    <row r="9" spans="1:8" ht="13.5">
      <c r="A9" t="str">
        <f>IF(B9,VLOOKUP(B9,CATEGORY!A$1:B$41,2,0),"")</f>
        <v>北陸地方</v>
      </c>
      <c r="B9">
        <v>5</v>
      </c>
      <c r="C9" t="s">
        <v>380</v>
      </c>
      <c r="D9" t="str">
        <f>TRACK_PLACE!$A$1&amp;$F$2&amp;"\"&amp;E9&amp;" "&amp;LEFT(C9,33)&amp;".m4a"</f>
        <v>C:\usr\KOEI\Tenshouki95\track\天地人\09 愛の香り.m4a</v>
      </c>
      <c r="E9" t="s">
        <v>303</v>
      </c>
      <c r="G9" s="9"/>
      <c r="H9" s="8"/>
    </row>
    <row r="10" spans="1:8" ht="13.5">
      <c r="A10" t="str">
        <f>IF(B10,VLOOKUP(B10,CATEGORY!A$1:B$41,2,0),"")</f>
        <v>戦争・名将</v>
      </c>
      <c r="B10">
        <v>19</v>
      </c>
      <c r="C10" t="s">
        <v>381</v>
      </c>
      <c r="D10" t="str">
        <f>TRACK_PLACE!$A$1&amp;$F$2&amp;"\"&amp;E10&amp;" "&amp;LEFT(C10,33)&amp;".m4a"</f>
        <v>C:\usr\KOEI\Tenshouki95\track\天地人\10 天 ～運命.m4a</v>
      </c>
      <c r="E10" t="s">
        <v>304</v>
      </c>
      <c r="G10" s="9"/>
      <c r="H10" s="8"/>
    </row>
    <row r="11" spans="1:8" ht="13.5">
      <c r="A11" t="str">
        <f>IF(B11,VLOOKUP(B11,CATEGORY!A$1:B$41,2,0),"")</f>
        <v>北陸地方</v>
      </c>
      <c r="B11">
        <v>5</v>
      </c>
      <c r="C11" t="s">
        <v>382</v>
      </c>
      <c r="D11" t="str">
        <f>TRACK_PLACE!$A$1&amp;$F$2&amp;"\"&amp;E11&amp;" "&amp;LEFT(C11,33)&amp;".m4a"</f>
        <v>C:\usr\KOEI\Tenshouki95\track\天地人\11 神秘.m4a</v>
      </c>
      <c r="E11" t="s">
        <v>305</v>
      </c>
      <c r="G11" s="9"/>
      <c r="H11" s="8"/>
    </row>
    <row r="12" spans="1:8" ht="13.5">
      <c r="A12" t="str">
        <f>IF(B12,VLOOKUP(B12,CATEGORY!A$1:B$41,2,0),"")</f>
        <v>北陸地方</v>
      </c>
      <c r="B12">
        <v>5</v>
      </c>
      <c r="C12" t="s">
        <v>383</v>
      </c>
      <c r="D12" t="str">
        <f>TRACK_PLACE!$A$1&amp;$F$2&amp;"\"&amp;E12&amp;" "&amp;LEFT(C12,33)&amp;".m4a"</f>
        <v>C:\usr\KOEI\Tenshouki95\track\天地人\12 美しき躍動.m4a</v>
      </c>
      <c r="E12" t="s">
        <v>306</v>
      </c>
      <c r="G12" s="9"/>
      <c r="H12" s="8"/>
    </row>
    <row r="13" spans="1:8" ht="13.5">
      <c r="A13" t="str">
        <f>IF(B13,VLOOKUP(B13,CATEGORY!A$1:B$41,2,0),"")</f>
        <v>北陸地方</v>
      </c>
      <c r="B13">
        <v>5</v>
      </c>
      <c r="C13" t="s">
        <v>384</v>
      </c>
      <c r="D13" t="str">
        <f>TRACK_PLACE!$A$1&amp;$F$2&amp;"\"&amp;E13&amp;" "&amp;LEFT(C13,33)&amp;".m4a"</f>
        <v>C:\usr\KOEI\Tenshouki95\track\天地人\13 人 ～賛歌.m4a</v>
      </c>
      <c r="E13" t="s">
        <v>307</v>
      </c>
      <c r="H13" s="8"/>
    </row>
    <row r="14" spans="1:8" ht="13.5">
      <c r="A14" t="str">
        <f>IF(B14,VLOOKUP(B14,CATEGORY!A$1:B$41,2,0),"")</f>
        <v>外交コマンド</v>
      </c>
      <c r="B14">
        <v>26</v>
      </c>
      <c r="C14" t="s">
        <v>385</v>
      </c>
      <c r="D14" t="str">
        <f>TRACK_PLACE!$A$1&amp;$F$2&amp;"\"&amp;E14&amp;" "&amp;LEFT(C14,33)&amp;".m4a"</f>
        <v>C:\usr\KOEI\Tenshouki95\track\天地人\14 陰謀と重い日々.m4a</v>
      </c>
      <c r="E14" t="s">
        <v>308</v>
      </c>
      <c r="H14" s="8"/>
    </row>
    <row r="15" spans="1:8" ht="13.5">
      <c r="A15" t="str">
        <f>IF(B15,VLOOKUP(B15,CATEGORY!A$1:B$41,2,0),"")</f>
        <v>北陸地方</v>
      </c>
      <c r="B15">
        <v>5</v>
      </c>
      <c r="C15" t="s">
        <v>386</v>
      </c>
      <c r="D15" t="str">
        <f>TRACK_PLACE!$A$1&amp;$F$2&amp;"\"&amp;E15&amp;" "&amp;LEFT(C15,33)&amp;".m4a"</f>
        <v>C:\usr\KOEI\Tenshouki95\track\天地人\15 道.m4a</v>
      </c>
      <c r="E15" t="s">
        <v>310</v>
      </c>
      <c r="H15" s="8"/>
    </row>
    <row r="16" spans="1:8" ht="13.5">
      <c r="A16" t="str">
        <f>IF(B16,VLOOKUP(B16,CATEGORY!A$1:B$41,2,0),"")</f>
        <v>北陸地方</v>
      </c>
      <c r="B16">
        <v>5</v>
      </c>
      <c r="C16" t="s">
        <v>387</v>
      </c>
      <c r="D16" t="str">
        <f>TRACK_PLACE!$A$1&amp;$F$2&amp;"\"&amp;E16&amp;" "&amp;LEFT(C16,33)&amp;".m4a"</f>
        <v>C:\usr\KOEI\Tenshouki95\track\天地人\16 熱い涙.m4a</v>
      </c>
      <c r="E16" t="s">
        <v>311</v>
      </c>
      <c r="H16" s="8"/>
    </row>
    <row r="17" spans="1:8" ht="13.5">
      <c r="A17" t="str">
        <f>IF(B17,VLOOKUP(B17,CATEGORY!A$1:B$41,2,0),"")</f>
        <v>北陸地方</v>
      </c>
      <c r="B17">
        <v>5</v>
      </c>
      <c r="C17" t="s">
        <v>388</v>
      </c>
      <c r="D17" t="str">
        <f>TRACK_PLACE!$A$1&amp;$F$2&amp;"\"&amp;E17&amp;" "&amp;LEFT(C17,33)&amp;".m4a"</f>
        <v>C:\usr\KOEI\Tenshouki95\track\天地人\17 ひとときの想い.m4a</v>
      </c>
      <c r="E17" t="s">
        <v>312</v>
      </c>
      <c r="H17" s="8"/>
    </row>
    <row r="18" spans="1:8" ht="13.5">
      <c r="A18" t="str">
        <f>IF(B18,VLOOKUP(B18,CATEGORY!A$1:B$41,2,0),"")</f>
        <v>北陸地方</v>
      </c>
      <c r="B18">
        <v>5</v>
      </c>
      <c r="C18" t="s">
        <v>389</v>
      </c>
      <c r="D18" t="str">
        <f>TRACK_PLACE!$A$1&amp;$F$2&amp;"\"&amp;E18&amp;" "&amp;LEFT(C18,33)&amp;".m4a"</f>
        <v>C:\usr\KOEI\Tenshouki95\track\天地人\18 夢 ～天地人紀行 Short Version.m4a</v>
      </c>
      <c r="E18" t="s">
        <v>313</v>
      </c>
      <c r="H18" s="8"/>
    </row>
    <row r="19" ht="13.5">
      <c r="A19">
        <f>IF(B19,VLOOKUP(B19,CATEGORY!A$1:B$41,2,0),"")</f>
      </c>
    </row>
    <row r="20" ht="13.5">
      <c r="A20">
        <f>IF(B20,VLOOKUP(B20,CATEGORY!A$1:B$41,2,0),"")</f>
      </c>
    </row>
    <row r="21" ht="13.5">
      <c r="A21">
        <f>IF(B21,VLOOKUP(B21,CATEGORY!A$1:B$41,2,0),"")</f>
      </c>
    </row>
    <row r="22" ht="13.5">
      <c r="A22">
        <f>IF(B22,VLOOKUP(B22,CATEGORY!A$1:B$41,2,0),"")</f>
      </c>
    </row>
    <row r="23" ht="13.5">
      <c r="A23">
        <f>IF(B23,VLOOKUP(B23,CATEGORY!A$1:B$41,2,0),"")</f>
      </c>
    </row>
    <row r="24" ht="13.5">
      <c r="A24">
        <f>IF(B24,VLOOKUP(B24,CATEGORY!A$1:B$41,2,0),"")</f>
      </c>
    </row>
    <row r="25" ht="13.5">
      <c r="A25">
        <f>IF(B25,VLOOKUP(B25,CATEGORY!A$1:B$41,2,0),"")</f>
      </c>
    </row>
    <row r="26" ht="13.5">
      <c r="A26">
        <f>IF(B26,VLOOKUP(B26,CATEGORY!A$1:B$41,2,0),"")</f>
      </c>
    </row>
    <row r="27" ht="13.5">
      <c r="A27">
        <f>IF(B27,VLOOKUP(B27,CATEGORY!A$1:B$41,2,0),"")</f>
      </c>
    </row>
    <row r="28" ht="13.5">
      <c r="A28">
        <f>IF(B28,VLOOKUP(B28,CATEGORY!A$1:B$41,2,0),"")</f>
      </c>
    </row>
    <row r="29" ht="13.5">
      <c r="A29">
        <f>IF(B29,VLOOKUP(B29,CATEGORY!A$1:B$41,2,0),"")</f>
      </c>
    </row>
    <row r="30" ht="13.5">
      <c r="A30">
        <f>IF(B30,VLOOKUP(B30,CATEGORY!A$1:B$41,2,0),"")</f>
      </c>
    </row>
    <row r="31" ht="13.5">
      <c r="A31">
        <f>IF(B31,VLOOKUP(B31,CATEGORY!A$1:B$41,2,0),"")</f>
      </c>
    </row>
    <row r="32" ht="13.5">
      <c r="A32">
        <f>IF(B32,VLOOKUP(B32,CATEGORY!A$1:B$41,2,0),"")</f>
      </c>
    </row>
    <row r="33" ht="13.5">
      <c r="A33">
        <f>IF(B33,VLOOKUP(B33,CATEGORY!A$1:B$41,2,0),"")</f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tabColor indexed="44"/>
  </sheetPr>
  <dimension ref="A1:O63"/>
  <sheetViews>
    <sheetView workbookViewId="0" topLeftCell="A1">
      <selection activeCell="D31" sqref="D31"/>
    </sheetView>
  </sheetViews>
  <sheetFormatPr defaultColWidth="9.00390625" defaultRowHeight="13.5"/>
  <cols>
    <col min="3" max="3" width="29.00390625" style="0" bestFit="1" customWidth="1"/>
    <col min="4" max="4" width="76.875" style="0" customWidth="1"/>
  </cols>
  <sheetData>
    <row r="1" spans="1:5" ht="13.5">
      <c r="A1" t="str">
        <f>IF(B1,VLOOKUP(B1,CATEGORY!A$1:B$41,2,0),"")</f>
        <v>海外貿易港</v>
      </c>
      <c r="B1">
        <v>11</v>
      </c>
      <c r="C1" t="s">
        <v>441</v>
      </c>
      <c r="D1" t="str">
        <f>TRACK_PLACE!$A$1&amp;$F$2&amp;"\"&amp;E1&amp;" "&amp;LEFT(C1,33)&amp;".m4a"</f>
        <v>C:\usr\KOEI\Tenshouki95\track\利家とまつ\01 颯流 (メインテーマ).m4a</v>
      </c>
      <c r="E1" t="s">
        <v>309</v>
      </c>
    </row>
    <row r="2" spans="1:6" ht="13.5">
      <c r="A2" t="str">
        <f>IF(B2,VLOOKUP(B2,CATEGORY!A$1:B$41,2,0),"")</f>
        <v>海外貿易港</v>
      </c>
      <c r="B2">
        <v>11</v>
      </c>
      <c r="C2" t="s">
        <v>442</v>
      </c>
      <c r="D2" t="str">
        <f>TRACK_PLACE!$A$1&amp;$F$2&amp;"\"&amp;E2&amp;" "&amp;LEFT(C2,33)&amp;".m4a"</f>
        <v>C:\usr\KOEI\Tenshouki95\track\利家とまつ\02 永久の愛 (紀行テーマ).m4a</v>
      </c>
      <c r="E2" t="s">
        <v>440</v>
      </c>
      <c r="F2" t="str">
        <f ca="1">RIGHT(CELL("filename",B3),LEN(CELL("filename",B3))-FIND("]",CELL("filename",B3)))</f>
        <v>利家とまつ</v>
      </c>
    </row>
    <row r="3" spans="1:5" ht="13.5">
      <c r="A3" t="str">
        <f>IF(B3,VLOOKUP(B3,CATEGORY!A$1:B$41,2,0),"")</f>
        <v>近畿地方</v>
      </c>
      <c r="B3">
        <v>6</v>
      </c>
      <c r="C3" t="s">
        <v>443</v>
      </c>
      <c r="D3" t="str">
        <f>TRACK_PLACE!$A$1&amp;$F$2&amp;"\"&amp;E3&amp;" "&amp;LEFT(C3,33)&amp;".m4a"</f>
        <v>C:\usr\KOEI\Tenshouki95\track\利家とまつ\03 まつのテーマ.m4a</v>
      </c>
      <c r="E3" t="s">
        <v>297</v>
      </c>
    </row>
    <row r="4" spans="1:5" ht="13.5">
      <c r="A4" t="str">
        <f>IF(B4,VLOOKUP(B4,CATEGORY!A$1:B$41,2,0),"")</f>
        <v>死亡・滅亡</v>
      </c>
      <c r="B4">
        <v>29</v>
      </c>
      <c r="C4" t="s">
        <v>444</v>
      </c>
      <c r="D4" t="str">
        <f>TRACK_PLACE!$A$1&amp;$F$2&amp;"\"&amp;E4&amp;" "&amp;LEFT(C4,33)&amp;".m4a"</f>
        <v>C:\usr\KOEI\Tenshouki95\track\利家とまつ\04 エレジー.m4a</v>
      </c>
      <c r="E4" t="s">
        <v>298</v>
      </c>
    </row>
    <row r="5" spans="1:5" ht="13.5">
      <c r="A5" t="str">
        <f>IF(B5,VLOOKUP(B5,CATEGORY!A$1:B$41,2,0),"")</f>
        <v>安土城</v>
      </c>
      <c r="B5">
        <v>12</v>
      </c>
      <c r="C5" t="s">
        <v>445</v>
      </c>
      <c r="D5" t="str">
        <f>TRACK_PLACE!$A$1&amp;$F$2&amp;"\"&amp;E5&amp;" "&amp;LEFT(C5,33)&amp;".m4a"</f>
        <v>C:\usr\KOEI\Tenshouki95\track\利家とまつ\05 信長のテーマ.m4a</v>
      </c>
      <c r="E5" t="s">
        <v>299</v>
      </c>
    </row>
    <row r="6" spans="1:5" ht="13.5">
      <c r="A6" t="str">
        <f>IF(B6,VLOOKUP(B6,CATEGORY!A$1:B$41,2,0),"")</f>
        <v>山陰地方</v>
      </c>
      <c r="B6">
        <v>8</v>
      </c>
      <c r="C6" t="s">
        <v>446</v>
      </c>
      <c r="D6" t="str">
        <f>TRACK_PLACE!$A$1&amp;$F$2&amp;"\"&amp;E6&amp;" "&amp;LEFT(C6,33)&amp;".m4a"</f>
        <v>C:\usr\KOEI\Tenshouki95\track\利家とまつ\06 戦国の世.m4a</v>
      </c>
      <c r="E6" t="s">
        <v>300</v>
      </c>
    </row>
    <row r="7" spans="1:5" ht="13.5">
      <c r="A7" t="str">
        <f>IF(B7,VLOOKUP(B7,CATEGORY!A$1:B$41,2,0),"")</f>
        <v>北陸地方</v>
      </c>
      <c r="B7">
        <v>5</v>
      </c>
      <c r="C7" t="s">
        <v>447</v>
      </c>
      <c r="D7" t="str">
        <f>TRACK_PLACE!$A$1&amp;$F$2&amp;"\"&amp;E7&amp;" "&amp;LEFT(C7,33)&amp;".m4a"</f>
        <v>C:\usr\KOEI\Tenshouki95\track\利家とまつ\07 友愛.m4a</v>
      </c>
      <c r="E7" t="s">
        <v>301</v>
      </c>
    </row>
    <row r="8" spans="1:5" ht="13.5">
      <c r="A8" t="str">
        <f>IF(B8,VLOOKUP(B8,CATEGORY!A$1:B$41,2,0),"")</f>
        <v>関東地方</v>
      </c>
      <c r="B8">
        <v>2</v>
      </c>
      <c r="C8" t="s">
        <v>448</v>
      </c>
      <c r="D8" t="str">
        <f>TRACK_PLACE!$A$1&amp;$F$2&amp;"\"&amp;E8&amp;" "&amp;LEFT(C8,33)&amp;".m4a"</f>
        <v>C:\usr\KOEI\Tenshouki95\track\利家とまつ\08 利家のテーマ.m4a</v>
      </c>
      <c r="E8" t="s">
        <v>302</v>
      </c>
    </row>
    <row r="9" spans="1:5" ht="13.5">
      <c r="A9" t="str">
        <f>IF(B9,VLOOKUP(B9,CATEGORY!A$1:B$41,2,0),"")</f>
        <v>山陽地方</v>
      </c>
      <c r="B9">
        <v>7</v>
      </c>
      <c r="C9" t="s">
        <v>449</v>
      </c>
      <c r="D9" t="str">
        <f>TRACK_PLACE!$A$1&amp;$F$2&amp;"\"&amp;E9&amp;" "&amp;LEFT(C9,33)&amp;".m4a"</f>
        <v>C:\usr\KOEI\Tenshouki95\track\利家とまつ\09 愁い.m4a</v>
      </c>
      <c r="E9" t="s">
        <v>303</v>
      </c>
    </row>
    <row r="10" spans="1:5" ht="13.5">
      <c r="A10" t="str">
        <f>IF(B10,VLOOKUP(B10,CATEGORY!A$1:B$41,2,0),"")</f>
        <v>山陽地方</v>
      </c>
      <c r="B10">
        <v>7</v>
      </c>
      <c r="C10" t="s">
        <v>450</v>
      </c>
      <c r="D10" t="str">
        <f>TRACK_PLACE!$A$1&amp;$F$2&amp;"\"&amp;E10&amp;" "&amp;LEFT(C10,33)&amp;".m4a"</f>
        <v>C:\usr\KOEI\Tenshouki95\track\利家とまつ\10 親の愛.m4a</v>
      </c>
      <c r="E10" t="s">
        <v>304</v>
      </c>
    </row>
    <row r="11" spans="1:5" ht="13.5">
      <c r="A11" t="str">
        <f>IF(B11,VLOOKUP(B11,CATEGORY!A$1:B$41,2,0),"")</f>
        <v>四国地方</v>
      </c>
      <c r="B11">
        <v>9</v>
      </c>
      <c r="C11" t="s">
        <v>451</v>
      </c>
      <c r="D11" t="str">
        <f>TRACK_PLACE!$A$1&amp;$F$2&amp;"\"&amp;E11&amp;" "&amp;LEFT(C11,33)&amp;".m4a"</f>
        <v>C:\usr\KOEI\Tenshouki95\track\利家とまつ\11 コンチェルト・グロッソ No.1.m4a</v>
      </c>
      <c r="E11" t="s">
        <v>305</v>
      </c>
    </row>
    <row r="12" spans="1:5" ht="13.5">
      <c r="A12" t="str">
        <f>IF(B12,VLOOKUP(B12,CATEGORY!A$1:B$41,2,0),"")</f>
        <v>海外貿易港</v>
      </c>
      <c r="B12">
        <v>11</v>
      </c>
      <c r="C12" t="s">
        <v>452</v>
      </c>
      <c r="D12" t="str">
        <f>TRACK_PLACE!$A$1&amp;$F$2&amp;"\"&amp;E12&amp;" "&amp;LEFT(C12,33)&amp;".m4a"</f>
        <v>C:\usr\KOEI\Tenshouki95\track\利家とまつ\12 永久の愛 (紀行テーマTVサイズ).m4a</v>
      </c>
      <c r="E12" t="s">
        <v>306</v>
      </c>
    </row>
    <row r="13" ht="13.5">
      <c r="A13">
        <f>IF(B13,VLOOKUP(B13,CATEGORY!A$1:B$41,2,0),"")</f>
      </c>
    </row>
    <row r="14" ht="13.5">
      <c r="A14">
        <f>IF(B14,VLOOKUP(B14,CATEGORY!A$1:B$41,2,0),"")</f>
      </c>
    </row>
    <row r="15" spans="1:6" ht="13.5">
      <c r="A15">
        <f>IF(B15,VLOOKUP(B15,CATEGORY!A$1:B$41,2,0),"")</f>
      </c>
      <c r="B15" s="7"/>
      <c r="F15" s="8"/>
    </row>
    <row r="16" spans="1:15" ht="13.5">
      <c r="A16">
        <f>IF(B16,VLOOKUP(B16,CATEGORY!A$1:B$41,2,0),"")</f>
      </c>
      <c r="B16" s="7"/>
      <c r="F16" s="8"/>
      <c r="K16" s="7"/>
      <c r="N16" s="9"/>
      <c r="O16" s="8"/>
    </row>
    <row r="17" spans="1:15" ht="13.5">
      <c r="A17">
        <f>IF(B17,VLOOKUP(B17,CATEGORY!A$1:B$41,2,0),"")</f>
      </c>
      <c r="B17" s="7"/>
      <c r="F17" s="8"/>
      <c r="K17" s="7"/>
      <c r="N17" s="9"/>
      <c r="O17" s="8"/>
    </row>
    <row r="18" spans="1:15" ht="13.5">
      <c r="A18">
        <f>IF(B18,VLOOKUP(B18,CATEGORY!A$1:B$41,2,0),"")</f>
      </c>
      <c r="B18" s="7"/>
      <c r="F18" s="8"/>
      <c r="K18" s="7"/>
      <c r="N18" s="9"/>
      <c r="O18" s="8"/>
    </row>
    <row r="19" spans="1:15" ht="13.5">
      <c r="A19">
        <f>IF(B19,VLOOKUP(B19,CATEGORY!A$1:B$41,2,0),"")</f>
      </c>
      <c r="B19" s="7"/>
      <c r="F19" s="8"/>
      <c r="K19" s="7"/>
      <c r="N19" s="9"/>
      <c r="O19" s="8"/>
    </row>
    <row r="20" spans="1:15" ht="13.5">
      <c r="A20">
        <f>IF(B20,VLOOKUP(B20,CATEGORY!A$1:B$41,2,0),"")</f>
      </c>
      <c r="B20" s="7"/>
      <c r="F20" s="8"/>
      <c r="K20" s="7"/>
      <c r="N20" s="9"/>
      <c r="O20" s="8"/>
    </row>
    <row r="21" spans="1:15" ht="13.5">
      <c r="A21">
        <f>IF(B21,VLOOKUP(B21,CATEGORY!A$1:B$41,2,0),"")</f>
      </c>
      <c r="B21" s="7"/>
      <c r="F21" s="8"/>
      <c r="K21" s="7"/>
      <c r="N21" s="9"/>
      <c r="O21" s="8"/>
    </row>
    <row r="22" spans="1:15" ht="13.5">
      <c r="A22">
        <f>IF(B22,VLOOKUP(B22,CATEGORY!A$1:B$41,2,0),"")</f>
      </c>
      <c r="K22" s="7"/>
      <c r="N22" s="9"/>
      <c r="O22" s="8"/>
    </row>
    <row r="23" spans="1:15" ht="13.5">
      <c r="A23">
        <f>IF(B23,VLOOKUP(B23,CATEGORY!A$1:B$41,2,0),"")</f>
      </c>
      <c r="K23" s="7"/>
      <c r="N23" s="9"/>
      <c r="O23" s="8"/>
    </row>
    <row r="24" spans="1:15" ht="13.5">
      <c r="A24">
        <f>IF(B24,VLOOKUP(B24,CATEGORY!A$1:B$41,2,0),"")</f>
      </c>
      <c r="K24" s="7"/>
      <c r="N24" s="9"/>
      <c r="O24" s="8"/>
    </row>
    <row r="25" spans="1:15" ht="13.5">
      <c r="A25">
        <f>IF(B25,VLOOKUP(B25,CATEGORY!A$1:B$41,2,0),"")</f>
      </c>
      <c r="K25" s="7"/>
      <c r="N25" s="9"/>
      <c r="O25" s="8"/>
    </row>
    <row r="26" spans="1:15" ht="13.5">
      <c r="A26">
        <f>IF(B26,VLOOKUP(B26,CATEGORY!A$1:B$41,2,0),"")</f>
      </c>
      <c r="K26" s="7"/>
      <c r="N26" s="9"/>
      <c r="O26" s="8"/>
    </row>
    <row r="27" spans="1:15" ht="13.5">
      <c r="A27">
        <f>IF(B27,VLOOKUP(B27,CATEGORY!A$1:B$41,2,0),"")</f>
      </c>
      <c r="K27" s="7"/>
      <c r="N27" s="9"/>
      <c r="O27" s="8"/>
    </row>
    <row r="28" ht="13.5">
      <c r="A28">
        <f>IF(B28,VLOOKUP(B28,CATEGORY!A$1:B$41,2,0),"")</f>
      </c>
    </row>
    <row r="29" ht="13.5">
      <c r="A29">
        <f>IF(B29,VLOOKUP(B29,CATEGORY!A$1:B$41,2,0),"")</f>
      </c>
    </row>
    <row r="30" ht="13.5">
      <c r="A30">
        <f>IF(B30,VLOOKUP(B30,CATEGORY!A$1:B$41,2,0),"")</f>
      </c>
    </row>
    <row r="31" ht="13.5">
      <c r="A31">
        <f>IF(B31,VLOOKUP(B31,CATEGORY!A$1:B$41,2,0),"")</f>
      </c>
    </row>
    <row r="32" ht="13.5">
      <c r="A32">
        <f>IF(B32,VLOOKUP(B32,CATEGORY!A$1:B$41,2,0),"")</f>
      </c>
    </row>
    <row r="33" ht="13.5">
      <c r="A33">
        <f>IF(B33,VLOOKUP(B33,CATEGORY!A$1:B$41,2,0),"")</f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  <row r="51" ht="13.5">
      <c r="A51" s="1"/>
    </row>
    <row r="53" ht="13.5">
      <c r="A53" s="1"/>
    </row>
    <row r="55" ht="13.5">
      <c r="A55" s="1"/>
    </row>
    <row r="57" ht="13.5">
      <c r="A57" s="1"/>
    </row>
    <row r="59" ht="13.5">
      <c r="A59" s="1"/>
    </row>
    <row r="61" ht="13.5">
      <c r="A61" s="1"/>
    </row>
    <row r="63" ht="13.5">
      <c r="A63" s="1"/>
    </row>
  </sheetData>
  <conditionalFormatting sqref="C13:C100 D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44"/>
  </sheetPr>
  <dimension ref="A1:H50"/>
  <sheetViews>
    <sheetView workbookViewId="0" topLeftCell="A1">
      <selection activeCell="D20" sqref="D20"/>
    </sheetView>
  </sheetViews>
  <sheetFormatPr defaultColWidth="9.00390625" defaultRowHeight="13.5"/>
  <cols>
    <col min="3" max="3" width="37.75390625" style="0" customWidth="1"/>
    <col min="4" max="4" width="73.375" style="0" bestFit="1" customWidth="1"/>
  </cols>
  <sheetData>
    <row r="1" spans="1:8" ht="13.5">
      <c r="A1" t="str">
        <f>IF(B1,VLOOKUP(B1,CATEGORY!A$1:B$41,2,0),"")</f>
        <v>四国地方</v>
      </c>
      <c r="B1">
        <v>9</v>
      </c>
      <c r="C1" t="s">
        <v>391</v>
      </c>
      <c r="D1" t="str">
        <f>TRACK_PLACE!$A$1&amp;$F$2&amp;"\"&amp;E1&amp;" "&amp;LEFT(C1,33)&amp;".m4a"</f>
        <v>C:\usr\KOEI\Tenshouki95\track\功名が辻\01 功名が辻メインテーマ.m4a</v>
      </c>
      <c r="E1" t="s">
        <v>309</v>
      </c>
      <c r="G1" s="9"/>
      <c r="H1" s="8"/>
    </row>
    <row r="2" spans="1:8" ht="13.5">
      <c r="A2" t="str">
        <f>IF(B2,VLOOKUP(B2,CATEGORY!A$1:B$41,2,0),"")</f>
        <v>戦争・緊迫</v>
      </c>
      <c r="B2">
        <v>20</v>
      </c>
      <c r="C2" t="s">
        <v>392</v>
      </c>
      <c r="D2" t="str">
        <f>TRACK_PLACE!$A$1&amp;$F$2&amp;"\"&amp;E2&amp;" "&amp;LEFT(C2,33)&amp;".m4a"</f>
        <v>C:\usr\KOEI\Tenshouki95\track\功名が辻\02 はじまり.m4a</v>
      </c>
      <c r="E2" t="s">
        <v>390</v>
      </c>
      <c r="F2" t="str">
        <f ca="1">RIGHT(CELL("filename",B3),LEN(CELL("filename",B3))-FIND("]",CELL("filename",B3)))</f>
        <v>功名が辻</v>
      </c>
      <c r="G2" s="9"/>
      <c r="H2" s="8"/>
    </row>
    <row r="3" spans="1:8" ht="13.5">
      <c r="A3" t="str">
        <f>IF(B3,VLOOKUP(B3,CATEGORY!A$1:B$41,2,0),"")</f>
        <v>四国地方</v>
      </c>
      <c r="B3">
        <v>9</v>
      </c>
      <c r="C3" t="s">
        <v>393</v>
      </c>
      <c r="D3" t="str">
        <f>TRACK_PLACE!$A$1&amp;$F$2&amp;"\"&amp;E3&amp;" "&amp;LEFT(C3,33)&amp;".m4a"</f>
        <v>C:\usr\KOEI\Tenshouki95\track\功名が辻\03 愛の旅路 ～千代のテーマ～.m4a</v>
      </c>
      <c r="E3" t="s">
        <v>297</v>
      </c>
      <c r="G3" s="9"/>
      <c r="H3" s="8"/>
    </row>
    <row r="4" spans="1:8" ht="13.5">
      <c r="A4" t="str">
        <f>IF(B4,VLOOKUP(B4,CATEGORY!A$1:B$41,2,0),"")</f>
        <v>四国地方</v>
      </c>
      <c r="B4">
        <v>9</v>
      </c>
      <c r="C4" t="s">
        <v>394</v>
      </c>
      <c r="D4" t="str">
        <f>TRACK_PLACE!$A$1&amp;$F$2&amp;"\"&amp;E4&amp;" "&amp;LEFT(C4,33)&amp;".m4a"</f>
        <v>C:\usr\KOEI\Tenshouki95\track\功名が辻\04 Diamond Dust Memory ～Winter～.m4a</v>
      </c>
      <c r="E4" t="s">
        <v>298</v>
      </c>
      <c r="G4" s="9"/>
      <c r="H4" s="8"/>
    </row>
    <row r="5" spans="1:8" ht="13.5">
      <c r="A5" t="str">
        <f>IF(B5,VLOOKUP(B5,CATEGORY!A$1:B$41,2,0),"")</f>
        <v>四国地方</v>
      </c>
      <c r="B5">
        <v>9</v>
      </c>
      <c r="C5" t="s">
        <v>395</v>
      </c>
      <c r="D5" t="str">
        <f>TRACK_PLACE!$A$1&amp;$F$2&amp;"\"&amp;E5&amp;" "&amp;LEFT(C5,33)&amp;".m4a"</f>
        <v>C:\usr\KOEI\Tenshouki95\track\功名が辻\05 これから.m4a</v>
      </c>
      <c r="E5" t="s">
        <v>299</v>
      </c>
      <c r="G5" s="9"/>
      <c r="H5" s="8"/>
    </row>
    <row r="6" spans="1:8" ht="13.5">
      <c r="A6" t="str">
        <f>IF(B6,VLOOKUP(B6,CATEGORY!A$1:B$41,2,0),"")</f>
        <v>四国地方</v>
      </c>
      <c r="B6">
        <v>9</v>
      </c>
      <c r="C6" t="s">
        <v>396</v>
      </c>
      <c r="D6" t="str">
        <f>TRACK_PLACE!$A$1&amp;$F$2&amp;"\"&amp;E6&amp;" "&amp;LEFT(C6,33)&amp;".m4a"</f>
        <v>C:\usr\KOEI\Tenshouki95\track\功名が辻\06 願い.m4a</v>
      </c>
      <c r="E6" t="s">
        <v>300</v>
      </c>
      <c r="G6" s="9"/>
      <c r="H6" s="8"/>
    </row>
    <row r="7" spans="1:8" ht="13.5">
      <c r="A7" t="str">
        <f>IF(B7,VLOOKUP(B7,CATEGORY!A$1:B$41,2,0),"")</f>
        <v>四国地方</v>
      </c>
      <c r="B7">
        <v>9</v>
      </c>
      <c r="C7" t="s">
        <v>397</v>
      </c>
      <c r="D7" t="str">
        <f>TRACK_PLACE!$A$1&amp;$F$2&amp;"\"&amp;E7&amp;" "&amp;LEFT(C7,33)&amp;".m4a"</f>
        <v>C:\usr\KOEI\Tenshouki95\track\功名が辻\07 Green Breeze ～Spring～.m4a</v>
      </c>
      <c r="E7" t="s">
        <v>301</v>
      </c>
      <c r="G7" s="9"/>
      <c r="H7" s="8"/>
    </row>
    <row r="8" spans="1:8" ht="13.5">
      <c r="A8" t="str">
        <f>IF(B8,VLOOKUP(B8,CATEGORY!A$1:B$41,2,0),"")</f>
        <v>死亡・滅亡</v>
      </c>
      <c r="B8">
        <v>29</v>
      </c>
      <c r="C8" t="s">
        <v>398</v>
      </c>
      <c r="D8" t="str">
        <f>TRACK_PLACE!$A$1&amp;$F$2&amp;"\"&amp;E8&amp;" "&amp;LEFT(C8,33)&amp;".m4a"</f>
        <v>C:\usr\KOEI\Tenshouki95\track\功名が辻\08 悲運.m4a</v>
      </c>
      <c r="E8" t="s">
        <v>302</v>
      </c>
      <c r="G8" s="9"/>
      <c r="H8" s="8"/>
    </row>
    <row r="9" spans="1:8" ht="13.5">
      <c r="A9" t="str">
        <f>IF(B9,VLOOKUP(B9,CATEGORY!A$1:B$41,2,0),"")</f>
        <v>死亡・滅亡</v>
      </c>
      <c r="B9">
        <v>29</v>
      </c>
      <c r="C9" t="s">
        <v>399</v>
      </c>
      <c r="D9" t="str">
        <f>TRACK_PLACE!$A$1&amp;$F$2&amp;"\"&amp;E9&amp;" "&amp;LEFT(C9,33)&amp;".m4a"</f>
        <v>C:\usr\KOEI\Tenshouki95\track\功名が辻\09 光秀 ～かなしき一生～.m4a</v>
      </c>
      <c r="E9" t="s">
        <v>303</v>
      </c>
      <c r="G9" s="9"/>
      <c r="H9" s="8"/>
    </row>
    <row r="10" spans="1:8" ht="13.5">
      <c r="A10" t="str">
        <f>IF(B10,VLOOKUP(B10,CATEGORY!A$1:B$41,2,0),"")</f>
        <v>死亡・滅亡</v>
      </c>
      <c r="B10">
        <v>29</v>
      </c>
      <c r="C10" t="s">
        <v>400</v>
      </c>
      <c r="D10" t="str">
        <f>TRACK_PLACE!$A$1&amp;$F$2&amp;"\"&amp;E10&amp;" "&amp;LEFT(C10,33)&amp;".m4a"</f>
        <v>C:\usr\KOEI\Tenshouki95\track\功名が辻\10 鬼神.m4a</v>
      </c>
      <c r="E10" t="s">
        <v>304</v>
      </c>
      <c r="G10" s="9"/>
      <c r="H10" s="8"/>
    </row>
    <row r="11" spans="1:8" ht="13.5">
      <c r="A11" t="str">
        <f>IF(B11,VLOOKUP(B11,CATEGORY!A$1:B$41,2,0),"")</f>
        <v>四国地方</v>
      </c>
      <c r="B11">
        <v>9</v>
      </c>
      <c r="C11" t="s">
        <v>401</v>
      </c>
      <c r="D11" t="str">
        <f>TRACK_PLACE!$A$1&amp;$F$2&amp;"\"&amp;E11&amp;" "&amp;LEFT(C11,33)&amp;".m4a"</f>
        <v>C:\usr\KOEI\Tenshouki95\track\功名が辻\11 Day Dream ～Summer～.m4a</v>
      </c>
      <c r="E11" t="s">
        <v>305</v>
      </c>
      <c r="G11" s="9"/>
      <c r="H11" s="8"/>
    </row>
    <row r="12" spans="1:8" ht="13.5">
      <c r="A12" t="str">
        <f>IF(B12,VLOOKUP(B12,CATEGORY!A$1:B$41,2,0),"")</f>
        <v>四国地方</v>
      </c>
      <c r="B12">
        <v>9</v>
      </c>
      <c r="C12" t="s">
        <v>402</v>
      </c>
      <c r="D12" t="str">
        <f>TRACK_PLACE!$A$1&amp;$F$2&amp;"\"&amp;E12&amp;" "&amp;LEFT(C12,33)&amp;".m4a"</f>
        <v>C:\usr\KOEI\Tenshouki95\track\功名が辻\12 まごころ.m4a</v>
      </c>
      <c r="E12" t="s">
        <v>306</v>
      </c>
      <c r="G12" s="9"/>
      <c r="H12" s="8"/>
    </row>
    <row r="13" spans="1:8" ht="13.5">
      <c r="A13" t="str">
        <f>IF(B13,VLOOKUP(B13,CATEGORY!A$1:B$41,2,0),"")</f>
        <v>四国地方</v>
      </c>
      <c r="B13">
        <v>9</v>
      </c>
      <c r="C13" t="s">
        <v>403</v>
      </c>
      <c r="D13" t="str">
        <f>TRACK_PLACE!$A$1&amp;$F$2&amp;"\"&amp;E13&amp;" "&amp;LEFT(C13,33)&amp;".m4a"</f>
        <v>C:\usr\KOEI\Tenshouki95\track\功名が辻\13 小りん.m4a</v>
      </c>
      <c r="E13" t="s">
        <v>307</v>
      </c>
      <c r="H13" s="8"/>
    </row>
    <row r="14" spans="1:8" ht="13.5">
      <c r="A14" t="str">
        <f>IF(B14,VLOOKUP(B14,CATEGORY!A$1:B$41,2,0),"")</f>
        <v>四国地方</v>
      </c>
      <c r="B14">
        <v>9</v>
      </c>
      <c r="C14" t="s">
        <v>404</v>
      </c>
      <c r="D14" t="str">
        <f>TRACK_PLACE!$A$1&amp;$F$2&amp;"\"&amp;E14&amp;" "&amp;LEFT(C14,33)&amp;".m4a"</f>
        <v>C:\usr\KOEI\Tenshouki95\track\功名が辻\14 功名が辻メイン・テーマ ～ドラマティック・ヴァージョン～.m4a</v>
      </c>
      <c r="E14" t="s">
        <v>308</v>
      </c>
      <c r="H14" s="8"/>
    </row>
    <row r="15" spans="1:8" ht="13.5">
      <c r="A15" t="str">
        <f>IF(B15,VLOOKUP(B15,CATEGORY!A$1:B$41,2,0),"")</f>
        <v>四国地方</v>
      </c>
      <c r="B15">
        <v>9</v>
      </c>
      <c r="C15" t="s">
        <v>405</v>
      </c>
      <c r="D15" t="str">
        <f>TRACK_PLACE!$A$1&amp;$F$2&amp;"\"&amp;E15&amp;" "&amp;LEFT(C15,33)&amp;".m4a"</f>
        <v>C:\usr\KOEI\Tenshouki95\track\功名が辻\15 AMBER ～Autumn～.m4a</v>
      </c>
      <c r="E15" t="s">
        <v>310</v>
      </c>
      <c r="H15" s="8"/>
    </row>
    <row r="16" spans="1:8" ht="13.5">
      <c r="A16">
        <f>IF(B16,VLOOKUP(B16,CATEGORY!A$1:B$41,2,0),"")</f>
      </c>
      <c r="H16" s="8"/>
    </row>
    <row r="17" spans="1:8" ht="13.5">
      <c r="A17">
        <f>IF(B17,VLOOKUP(B17,CATEGORY!A$1:B$41,2,0),"")</f>
      </c>
      <c r="H17" s="8"/>
    </row>
    <row r="18" spans="1:8" ht="13.5">
      <c r="A18">
        <f>IF(B18,VLOOKUP(B18,CATEGORY!A$1:B$41,2,0),"")</f>
      </c>
      <c r="H18" s="8"/>
    </row>
    <row r="19" ht="13.5">
      <c r="A19">
        <f>IF(B19,VLOOKUP(B19,CATEGORY!A$1:B$41,2,0),"")</f>
      </c>
    </row>
    <row r="20" ht="13.5">
      <c r="A20">
        <f>IF(B20,VLOOKUP(B20,CATEGORY!A$1:B$41,2,0),"")</f>
      </c>
    </row>
    <row r="21" ht="13.5">
      <c r="A21">
        <f>IF(B21,VLOOKUP(B21,CATEGORY!A$1:B$41,2,0),"")</f>
      </c>
    </row>
    <row r="22" spans="1:8" ht="13.5">
      <c r="A22">
        <f>IF(B22,VLOOKUP(B22,CATEGORY!A$1:B$41,2,0),"")</f>
      </c>
      <c r="G22" s="9"/>
      <c r="H22" s="8"/>
    </row>
    <row r="23" spans="1:8" ht="13.5">
      <c r="A23">
        <f>IF(B23,VLOOKUP(B23,CATEGORY!A$1:B$41,2,0),"")</f>
      </c>
      <c r="G23" s="9"/>
      <c r="H23" s="8"/>
    </row>
    <row r="24" spans="1:8" ht="13.5">
      <c r="A24">
        <f>IF(B24,VLOOKUP(B24,CATEGORY!A$1:B$41,2,0),"")</f>
      </c>
      <c r="G24" s="9"/>
      <c r="H24" s="8"/>
    </row>
    <row r="25" spans="1:8" ht="13.5">
      <c r="A25">
        <f>IF(B25,VLOOKUP(B25,CATEGORY!A$1:B$41,2,0),"")</f>
      </c>
      <c r="G25" s="9"/>
      <c r="H25" s="8"/>
    </row>
    <row r="26" spans="1:8" ht="13.5">
      <c r="A26">
        <f>IF(B26,VLOOKUP(B26,CATEGORY!A$1:B$41,2,0),"")</f>
      </c>
      <c r="G26" s="9"/>
      <c r="H26" s="8"/>
    </row>
    <row r="27" spans="1:8" ht="13.5">
      <c r="A27">
        <f>IF(B27,VLOOKUP(B27,CATEGORY!A$1:B$41,2,0),"")</f>
      </c>
      <c r="G27" s="9"/>
      <c r="H27" s="8"/>
    </row>
    <row r="28" spans="1:8" ht="13.5">
      <c r="A28">
        <f>IF(B28,VLOOKUP(B28,CATEGORY!A$1:B$41,2,0),"")</f>
      </c>
      <c r="G28" s="9"/>
      <c r="H28" s="8"/>
    </row>
    <row r="29" spans="1:8" ht="13.5">
      <c r="A29">
        <f>IF(B29,VLOOKUP(B29,CATEGORY!A$1:B$41,2,0),"")</f>
      </c>
      <c r="G29" s="9"/>
      <c r="H29" s="8"/>
    </row>
    <row r="30" spans="1:8" ht="13.5">
      <c r="A30">
        <f>IF(B30,VLOOKUP(B30,CATEGORY!A$1:B$41,2,0),"")</f>
      </c>
      <c r="G30" s="9"/>
      <c r="H30" s="8"/>
    </row>
    <row r="31" spans="1:8" ht="13.5">
      <c r="A31">
        <f>IF(B31,VLOOKUP(B31,CATEGORY!A$1:B$41,2,0),"")</f>
      </c>
      <c r="G31" s="9"/>
      <c r="H31" s="8"/>
    </row>
    <row r="32" spans="1:8" ht="13.5">
      <c r="A32">
        <f>IF(B32,VLOOKUP(B32,CATEGORY!A$1:B$41,2,0),"")</f>
      </c>
      <c r="G32" s="9"/>
      <c r="H32" s="8"/>
    </row>
    <row r="33" spans="1:8" ht="13.5">
      <c r="A33">
        <f>IF(B33,VLOOKUP(B33,CATEGORY!A$1:B$41,2,0),"")</f>
      </c>
      <c r="G33" s="9"/>
      <c r="H33" s="8"/>
    </row>
    <row r="34" spans="1:8" ht="13.5">
      <c r="A34">
        <f>IF(B34,VLOOKUP(B34,CATEGORY!A$1:B$41,2,0),"")</f>
      </c>
      <c r="H34" s="8"/>
    </row>
    <row r="35" spans="1:8" ht="13.5">
      <c r="A35">
        <f>IF(B35,VLOOKUP(B35,CATEGORY!A$1:B$41,2,0),"")</f>
      </c>
      <c r="H35" s="8"/>
    </row>
    <row r="36" spans="1:8" ht="13.5">
      <c r="A36">
        <f>IF(B36,VLOOKUP(B36,CATEGORY!A$1:B$41,2,0),"")</f>
      </c>
      <c r="H36" s="8"/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indexed="44"/>
  </sheetPr>
  <dimension ref="A1:F50"/>
  <sheetViews>
    <sheetView workbookViewId="0" topLeftCell="A1">
      <selection activeCell="D24" sqref="D24"/>
    </sheetView>
  </sheetViews>
  <sheetFormatPr defaultColWidth="9.00390625" defaultRowHeight="13.5"/>
  <cols>
    <col min="3" max="3" width="33.375" style="0" bestFit="1" customWidth="1"/>
    <col min="4" max="4" width="76.625" style="0" customWidth="1"/>
  </cols>
  <sheetData>
    <row r="1" spans="1:5" ht="13.5">
      <c r="A1" t="str">
        <f>IF(B1,VLOOKUP(B1,CATEGORY!A$1:B$41,2,0),"")</f>
        <v>東海地方</v>
      </c>
      <c r="B1">
        <v>3</v>
      </c>
      <c r="C1" t="s">
        <v>431</v>
      </c>
      <c r="D1" t="str">
        <f>TRACK_PLACE!$A$1&amp;$F$2&amp;"\"&amp;E1&amp;" "&amp;LEFT(C1,33)&amp;".m4a"</f>
        <v>C:\usr\KOEI\Tenshouki95\track\葵 徳川三代\01 Time Of Destiny -Extended Version.m4a</v>
      </c>
      <c r="E1" t="s">
        <v>309</v>
      </c>
    </row>
    <row r="2" spans="1:6" ht="13.5">
      <c r="A2" t="str">
        <f>IF(B2,VLOOKUP(B2,CATEGORY!A$1:B$41,2,0),"")</f>
        <v>戦争・秋</v>
      </c>
      <c r="B2">
        <v>16</v>
      </c>
      <c r="C2" t="s">
        <v>432</v>
      </c>
      <c r="D2" t="str">
        <f>TRACK_PLACE!$A$1&amp;$F$2&amp;"\"&amp;E2&amp;" "&amp;LEFT(C2,33)&amp;".m4a"</f>
        <v>C:\usr\KOEI\Tenshouki95\track\葵 徳川三代\02 Time Of Ambition.m4a</v>
      </c>
      <c r="E2" t="s">
        <v>390</v>
      </c>
      <c r="F2" t="str">
        <f ca="1">RIGHT(CELL("filename",B3),LEN(CELL("filename",B3))-FIND("]",CELL("filename",B3)))</f>
        <v>葵 徳川三代</v>
      </c>
    </row>
    <row r="3" spans="1:5" ht="13.5">
      <c r="A3" t="str">
        <f>IF(B3,VLOOKUP(B3,CATEGORY!A$1:B$41,2,0),"")</f>
        <v>東海地方</v>
      </c>
      <c r="B3">
        <v>3</v>
      </c>
      <c r="C3" t="s">
        <v>433</v>
      </c>
      <c r="D3" t="str">
        <f>TRACK_PLACE!$A$1&amp;$F$2&amp;"\"&amp;E3&amp;" "&amp;LEFT(C3,33)&amp;".m4a"</f>
        <v>C:\usr\KOEI\Tenshouki95\track\葵 徳川三代\03 Time Of Destiny -Quartet Version-.m4a</v>
      </c>
      <c r="E3" t="s">
        <v>297</v>
      </c>
    </row>
    <row r="4" spans="1:5" ht="13.5">
      <c r="A4" t="str">
        <f>IF(B4,VLOOKUP(B4,CATEGORY!A$1:B$41,2,0),"")</f>
        <v>東海地方</v>
      </c>
      <c r="B4">
        <v>3</v>
      </c>
      <c r="C4" t="s">
        <v>434</v>
      </c>
      <c r="D4" t="str">
        <f>TRACK_PLACE!$A$1&amp;$F$2&amp;"\"&amp;E4&amp;" "&amp;LEFT(C4,33)&amp;".m4a"</f>
        <v>C:\usr\KOEI\Tenshouki95\track\葵 徳川三代\04 Time Of Mercy.m4a</v>
      </c>
      <c r="E4" t="s">
        <v>298</v>
      </c>
    </row>
    <row r="5" spans="1:5" ht="13.5">
      <c r="A5" t="str">
        <f>IF(B5,VLOOKUP(B5,CATEGORY!A$1:B$41,2,0),"")</f>
        <v>東海地方</v>
      </c>
      <c r="B5">
        <v>3</v>
      </c>
      <c r="C5" t="s">
        <v>435</v>
      </c>
      <c r="D5" t="str">
        <f>TRACK_PLACE!$A$1&amp;$F$2&amp;"\"&amp;E5&amp;" "&amp;LEFT(C5,33)&amp;".m4a"</f>
        <v>C:\usr\KOEI\Tenshouki95\track\葵 徳川三代\05 Time Of Destiny -On Air Version-.m4a</v>
      </c>
      <c r="E5" t="s">
        <v>299</v>
      </c>
    </row>
    <row r="6" spans="1:5" ht="13.5">
      <c r="A6">
        <f>IF(B6,VLOOKUP(B6,CATEGORY!A$1:B$41,2,0),"")</f>
      </c>
      <c r="C6" t="s">
        <v>436</v>
      </c>
      <c r="D6" t="str">
        <f>TRACK_PLACE!$A$1&amp;$F$2&amp;"\"&amp;E6&amp;" "&amp;LEFT(C6,33)&amp;".m4a"</f>
        <v>C:\usr\KOEI\Tenshouki95\track\葵 徳川三代\06 Time Of Cruelty.m4a</v>
      </c>
      <c r="E6" t="s">
        <v>300</v>
      </c>
    </row>
    <row r="7" spans="1:5" ht="13.5">
      <c r="A7" t="str">
        <f>IF(B7,VLOOKUP(B7,CATEGORY!A$1:B$41,2,0),"")</f>
        <v>東海地方</v>
      </c>
      <c r="B7">
        <v>3</v>
      </c>
      <c r="C7" t="s">
        <v>437</v>
      </c>
      <c r="D7" t="str">
        <f>TRACK_PLACE!$A$1&amp;$F$2&amp;"\"&amp;E7&amp;" "&amp;LEFT(C7,33)&amp;".m4a"</f>
        <v>C:\usr\KOEI\Tenshouki95\track\葵 徳川三代\07 Time Of Destiny -Traveling Versio.m4a</v>
      </c>
      <c r="E7" t="s">
        <v>301</v>
      </c>
    </row>
    <row r="8" ht="13.5">
      <c r="A8">
        <f>IF(B8,VLOOKUP(B8,CATEGORY!A$1:B$41,2,0),"")</f>
      </c>
    </row>
    <row r="9" ht="13.5">
      <c r="A9">
        <f>IF(B9,VLOOKUP(B9,CATEGORY!A$1:B$41,2,0),"")</f>
      </c>
    </row>
    <row r="10" ht="13.5">
      <c r="A10">
        <f>IF(B10,VLOOKUP(B10,CATEGORY!A$1:B$41,2,0),"")</f>
      </c>
    </row>
    <row r="11" ht="13.5">
      <c r="A11">
        <f>IF(B11,VLOOKUP(B11,CATEGORY!A$1:B$41,2,0),"")</f>
      </c>
    </row>
    <row r="12" ht="13.5">
      <c r="A12">
        <f>IF(B12,VLOOKUP(B12,CATEGORY!A$1:B$41,2,0),"")</f>
      </c>
    </row>
    <row r="13" ht="13.5">
      <c r="A13">
        <f>IF(B13,VLOOKUP(B13,CATEGORY!A$1:B$41,2,0),"")</f>
      </c>
    </row>
    <row r="14" ht="13.5">
      <c r="A14">
        <f>IF(B14,VLOOKUP(B14,CATEGORY!A$1:B$41,2,0),"")</f>
      </c>
    </row>
    <row r="15" spans="1:6" ht="13.5">
      <c r="A15">
        <f>IF(B15,VLOOKUP(B15,CATEGORY!A$1:B$41,2,0),"")</f>
      </c>
      <c r="B15" s="7"/>
      <c r="F15" s="8"/>
    </row>
    <row r="16" spans="1:6" ht="13.5">
      <c r="A16">
        <f>IF(B16,VLOOKUP(B16,CATEGORY!A$1:B$41,2,0),"")</f>
      </c>
      <c r="B16" s="7"/>
      <c r="F16" s="8"/>
    </row>
    <row r="17" spans="1:6" ht="13.5">
      <c r="A17">
        <f>IF(B17,VLOOKUP(B17,CATEGORY!A$1:B$41,2,0),"")</f>
      </c>
      <c r="B17" s="7"/>
      <c r="F17" s="8"/>
    </row>
    <row r="18" spans="1:6" ht="13.5">
      <c r="A18">
        <f>IF(B18,VLOOKUP(B18,CATEGORY!A$1:B$41,2,0),"")</f>
      </c>
      <c r="B18" s="7"/>
      <c r="F18" s="8"/>
    </row>
    <row r="19" spans="1:6" ht="13.5">
      <c r="A19">
        <f>IF(B19,VLOOKUP(B19,CATEGORY!A$1:B$41,2,0),"")</f>
      </c>
      <c r="B19" s="7"/>
      <c r="F19" s="8"/>
    </row>
    <row r="20" spans="1:6" ht="13.5">
      <c r="A20">
        <f>IF(B20,VLOOKUP(B20,CATEGORY!A$1:B$41,2,0),"")</f>
      </c>
      <c r="B20" s="7"/>
      <c r="F20" s="8"/>
    </row>
    <row r="21" spans="1:6" ht="13.5">
      <c r="A21">
        <f>IF(B21,VLOOKUP(B21,CATEGORY!A$1:B$41,2,0),"")</f>
      </c>
      <c r="B21" s="7"/>
      <c r="F21" s="8"/>
    </row>
    <row r="22" ht="13.5">
      <c r="A22">
        <f>IF(B22,VLOOKUP(B22,CATEGORY!A$1:B$41,2,0),"")</f>
      </c>
    </row>
    <row r="23" ht="13.5">
      <c r="A23">
        <f>IF(B23,VLOOKUP(B23,CATEGORY!A$1:B$41,2,0),"")</f>
      </c>
    </row>
    <row r="24" ht="13.5">
      <c r="A24">
        <f>IF(B24,VLOOKUP(B24,CATEGORY!A$1:B$41,2,0),"")</f>
      </c>
    </row>
    <row r="25" ht="13.5">
      <c r="A25">
        <f>IF(B25,VLOOKUP(B25,CATEGORY!A$1:B$41,2,0),"")</f>
      </c>
    </row>
    <row r="26" ht="13.5">
      <c r="A26">
        <f>IF(B26,VLOOKUP(B26,CATEGORY!A$1:B$41,2,0),"")</f>
      </c>
    </row>
    <row r="27" ht="13.5">
      <c r="A27">
        <f>IF(B27,VLOOKUP(B27,CATEGORY!A$1:B$41,2,0),"")</f>
      </c>
    </row>
    <row r="28" ht="13.5">
      <c r="A28">
        <f>IF(B28,VLOOKUP(B28,CATEGORY!A$1:B$41,2,0),"")</f>
      </c>
    </row>
    <row r="29" ht="13.5">
      <c r="A29">
        <f>IF(B29,VLOOKUP(B29,CATEGORY!A$1:B$41,2,0),"")</f>
      </c>
    </row>
    <row r="30" ht="13.5">
      <c r="A30">
        <f>IF(B30,VLOOKUP(B30,CATEGORY!A$1:B$41,2,0),"")</f>
      </c>
    </row>
    <row r="31" ht="13.5">
      <c r="A31">
        <f>IF(B31,VLOOKUP(B31,CATEGORY!A$1:B$41,2,0),"")</f>
      </c>
    </row>
    <row r="32" ht="13.5">
      <c r="A32">
        <f>IF(B32,VLOOKUP(B32,CATEGORY!A$1:B$41,2,0),"")</f>
      </c>
    </row>
    <row r="33" ht="13.5">
      <c r="A33">
        <f>IF(B33,VLOOKUP(B33,CATEGORY!A$1:B$41,2,0),"")</f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44"/>
  </sheetPr>
  <dimension ref="A1:O58"/>
  <sheetViews>
    <sheetView workbookViewId="0" topLeftCell="A31">
      <selection activeCell="E75" sqref="E75"/>
    </sheetView>
  </sheetViews>
  <sheetFormatPr defaultColWidth="9.00390625" defaultRowHeight="13.5"/>
  <cols>
    <col min="3" max="3" width="37.75390625" style="0" customWidth="1"/>
    <col min="4" max="4" width="73.375" style="0" bestFit="1" customWidth="1"/>
  </cols>
  <sheetData>
    <row r="1" spans="1:8" ht="13.5">
      <c r="A1" t="str">
        <f>IF(B1,VLOOKUP(B1,CATEGORY!A$1:B$41,2,0),"")</f>
        <v>九州地方</v>
      </c>
      <c r="B1">
        <v>10</v>
      </c>
      <c r="C1" t="s">
        <v>406</v>
      </c>
      <c r="D1" t="str">
        <f>TRACK_PLACE!$A$1&amp;$F$2&amp;"\"&amp;E1&amp;" "&amp;LEFT(C1,33)&amp;".m4a"</f>
        <v>C:\usr\KOEI\Tenshouki95\track\篤姫\01 篤姫 (メインテーマ).m4a</v>
      </c>
      <c r="E1" s="2" t="s">
        <v>309</v>
      </c>
      <c r="G1" s="9"/>
      <c r="H1" s="8"/>
    </row>
    <row r="2" spans="1:8" ht="13.5">
      <c r="A2" t="str">
        <f>IF(B2,VLOOKUP(B2,CATEGORY!A$1:B$41,2,0),"")</f>
        <v>九州地方</v>
      </c>
      <c r="B2">
        <v>10</v>
      </c>
      <c r="C2" t="s">
        <v>407</v>
      </c>
      <c r="D2" t="str">
        <f>TRACK_PLACE!$A$1&amp;$F$2&amp;"\"&amp;E2&amp;" "&amp;LEFT(C2,33)&amp;".m4a"</f>
        <v>C:\usr\KOEI\Tenshouki95\track\篤姫\02 吉左右 (きっそう).m4a</v>
      </c>
      <c r="E2" s="2" t="s">
        <v>390</v>
      </c>
      <c r="F2" t="str">
        <f ca="1">RIGHT(CELL("filename",B3),LEN(CELL("filename",B3))-FIND("]",CELL("filename",B3)))</f>
        <v>篤姫</v>
      </c>
      <c r="G2" s="9"/>
      <c r="H2" s="8"/>
    </row>
    <row r="3" spans="1:8" ht="13.5">
      <c r="A3" t="str">
        <f>IF(B3,VLOOKUP(B3,CATEGORY!A$1:B$41,2,0),"")</f>
        <v>九州地方</v>
      </c>
      <c r="B3">
        <v>10</v>
      </c>
      <c r="C3" t="s">
        <v>408</v>
      </c>
      <c r="D3" t="str">
        <f>TRACK_PLACE!$A$1&amp;$F$2&amp;"\"&amp;E3&amp;" "&amp;LEFT(C3,33)&amp;".m4a"</f>
        <v>C:\usr\KOEI\Tenshouki95\track\篤姫\03 篤と.m4a</v>
      </c>
      <c r="E3" s="2" t="s">
        <v>297</v>
      </c>
      <c r="G3" s="9"/>
      <c r="H3" s="8"/>
    </row>
    <row r="4" spans="1:8" ht="13.5">
      <c r="A4" t="str">
        <f>IF(B4,VLOOKUP(B4,CATEGORY!A$1:B$41,2,0),"")</f>
        <v>九州地方</v>
      </c>
      <c r="B4">
        <v>10</v>
      </c>
      <c r="C4" t="s">
        <v>409</v>
      </c>
      <c r="D4" t="str">
        <f>TRACK_PLACE!$A$1&amp;$F$2&amp;"\"&amp;E4&amp;" "&amp;LEFT(C4,33)&amp;".m4a"</f>
        <v>C:\usr\KOEI\Tenshouki95\track\篤姫\04 つつぐれのとき.m4a</v>
      </c>
      <c r="E4" s="2" t="s">
        <v>298</v>
      </c>
      <c r="G4" s="9"/>
      <c r="H4" s="8"/>
    </row>
    <row r="5" spans="1:8" ht="13.5">
      <c r="A5" t="str">
        <f>IF(B5,VLOOKUP(B5,CATEGORY!A$1:B$41,2,0),"")</f>
        <v>九州地方</v>
      </c>
      <c r="B5">
        <v>10</v>
      </c>
      <c r="C5" t="s">
        <v>410</v>
      </c>
      <c r="D5" t="str">
        <f>TRACK_PLACE!$A$1&amp;$F$2&amp;"\"&amp;E5&amp;" "&amp;LEFT(C5,33)&amp;".m4a"</f>
        <v>C:\usr\KOEI\Tenshouki95\track\篤姫\05 火の穂 (ほのほ).m4a</v>
      </c>
      <c r="E5" s="2" t="s">
        <v>299</v>
      </c>
      <c r="G5" s="9"/>
      <c r="H5" s="8"/>
    </row>
    <row r="6" spans="1:8" ht="13.5">
      <c r="A6" t="str">
        <f>IF(B6,VLOOKUP(B6,CATEGORY!A$1:B$41,2,0),"")</f>
        <v>九州地方</v>
      </c>
      <c r="B6">
        <v>10</v>
      </c>
      <c r="C6" t="s">
        <v>411</v>
      </c>
      <c r="D6" t="str">
        <f>TRACK_PLACE!$A$1&amp;$F$2&amp;"\"&amp;E6&amp;" "&amp;LEFT(C6,33)&amp;".m4a"</f>
        <v>C:\usr\KOEI\Tenshouki95\track\篤姫\06 そでのしぐれ.m4a</v>
      </c>
      <c r="E6" s="2" t="s">
        <v>300</v>
      </c>
      <c r="G6" s="9"/>
      <c r="H6" s="8"/>
    </row>
    <row r="7" spans="1:8" ht="13.5">
      <c r="A7" t="str">
        <f>IF(B7,VLOOKUP(B7,CATEGORY!A$1:B$41,2,0),"")</f>
        <v>九州地方</v>
      </c>
      <c r="B7">
        <v>10</v>
      </c>
      <c r="C7" t="s">
        <v>412</v>
      </c>
      <c r="D7" t="str">
        <f>TRACK_PLACE!$A$1&amp;$F$2&amp;"\"&amp;E7&amp;" "&amp;LEFT(C7,33)&amp;".m4a"</f>
        <v>C:\usr\KOEI\Tenshouki95\track\篤姫\07 ふとか山.m4a</v>
      </c>
      <c r="E7" s="2" t="s">
        <v>301</v>
      </c>
      <c r="G7" s="9"/>
      <c r="H7" s="8"/>
    </row>
    <row r="8" spans="1:8" ht="13.5">
      <c r="A8" t="str">
        <f>IF(B8,VLOOKUP(B8,CATEGORY!A$1:B$41,2,0),"")</f>
        <v>九州地方</v>
      </c>
      <c r="B8">
        <v>10</v>
      </c>
      <c r="C8" t="s">
        <v>413</v>
      </c>
      <c r="D8" t="str">
        <f>TRACK_PLACE!$A$1&amp;$F$2&amp;"\"&amp;E8&amp;" "&amp;LEFT(C8,33)&amp;".m4a"</f>
        <v>C:\usr\KOEI\Tenshouki95\track\篤姫\08 良し.m4a</v>
      </c>
      <c r="E8" s="2" t="s">
        <v>302</v>
      </c>
      <c r="G8" s="9"/>
      <c r="H8" s="8"/>
    </row>
    <row r="9" spans="1:8" ht="13.5">
      <c r="A9" t="str">
        <f>IF(B9,VLOOKUP(B9,CATEGORY!A$1:B$41,2,0),"")</f>
        <v>九州地方</v>
      </c>
      <c r="B9">
        <v>10</v>
      </c>
      <c r="C9" t="s">
        <v>414</v>
      </c>
      <c r="D9" t="str">
        <f>TRACK_PLACE!$A$1&amp;$F$2&amp;"\"&amp;E9&amp;" "&amp;LEFT(C9,33)&amp;".m4a"</f>
        <v>C:\usr\KOEI\Tenshouki95\track\篤姫\09 蕊 (しべ).m4a</v>
      </c>
      <c r="E9" s="2" t="s">
        <v>303</v>
      </c>
      <c r="G9" s="9"/>
      <c r="H9" s="8"/>
    </row>
    <row r="10" spans="1:8" ht="13.5">
      <c r="A10" t="str">
        <f>IF(B10,VLOOKUP(B10,CATEGORY!A$1:B$41,2,0),"")</f>
        <v>九州地方</v>
      </c>
      <c r="B10">
        <v>10</v>
      </c>
      <c r="C10" t="s">
        <v>415</v>
      </c>
      <c r="D10" t="str">
        <f>TRACK_PLACE!$A$1&amp;$F$2&amp;"\"&amp;E10&amp;" "&amp;LEFT(C10,33)&amp;".m4a"</f>
        <v>C:\usr\KOEI\Tenshouki95\track\篤姫\10 嫋嫋 (じょうじょう).m4a</v>
      </c>
      <c r="E10" s="2" t="s">
        <v>304</v>
      </c>
      <c r="G10" s="9"/>
      <c r="H10" s="8"/>
    </row>
    <row r="11" spans="1:8" ht="13.5">
      <c r="A11" t="str">
        <f>IF(B11,VLOOKUP(B11,CATEGORY!A$1:B$41,2,0),"")</f>
        <v>九州地方</v>
      </c>
      <c r="B11">
        <v>10</v>
      </c>
      <c r="C11" t="s">
        <v>416</v>
      </c>
      <c r="D11" t="str">
        <f>TRACK_PLACE!$A$1&amp;$F$2&amp;"\"&amp;E11&amp;" "&amp;LEFT(C11,33)&amp;".m4a"</f>
        <v>C:\usr\KOEI\Tenshouki95\track\篤姫\11 戦ぐ花 (そよぐはな).m4a</v>
      </c>
      <c r="E11" s="2" t="s">
        <v>305</v>
      </c>
      <c r="G11" s="9"/>
      <c r="H11" s="8"/>
    </row>
    <row r="12" spans="1:8" ht="13.5">
      <c r="A12" t="str">
        <f>IF(B12,VLOOKUP(B12,CATEGORY!A$1:B$41,2,0),"")</f>
        <v>九州地方</v>
      </c>
      <c r="B12">
        <v>10</v>
      </c>
      <c r="C12" t="s">
        <v>417</v>
      </c>
      <c r="D12" t="str">
        <f>TRACK_PLACE!$A$1&amp;$F$2&amp;"\"&amp;E12&amp;" "&amp;LEFT(C12,33)&amp;".m4a"</f>
        <v>C:\usr\KOEI\Tenshouki95\track\篤姫\12 於一咲む.m4a</v>
      </c>
      <c r="E12" s="2" t="s">
        <v>306</v>
      </c>
      <c r="G12" s="9"/>
      <c r="H12" s="8"/>
    </row>
    <row r="13" spans="1:8" ht="13.5">
      <c r="A13" t="str">
        <f>IF(B13,VLOOKUP(B13,CATEGORY!A$1:B$41,2,0),"")</f>
        <v>九州地方</v>
      </c>
      <c r="B13">
        <v>10</v>
      </c>
      <c r="C13" t="s">
        <v>418</v>
      </c>
      <c r="D13" t="str">
        <f>TRACK_PLACE!$A$1&amp;$F$2&amp;"\"&amp;E13&amp;" "&amp;LEFT(C13,33)&amp;".m4a"</f>
        <v>C:\usr\KOEI\Tenshouki95\track\篤姫\13 御侠.m4a</v>
      </c>
      <c r="E13" s="2" t="s">
        <v>307</v>
      </c>
      <c r="H13" s="8"/>
    </row>
    <row r="14" spans="1:8" ht="13.5">
      <c r="A14" t="str">
        <f>IF(B14,VLOOKUP(B14,CATEGORY!A$1:B$41,2,0),"")</f>
        <v>九州地方</v>
      </c>
      <c r="B14">
        <v>10</v>
      </c>
      <c r="C14" t="s">
        <v>419</v>
      </c>
      <c r="D14" t="str">
        <f>TRACK_PLACE!$A$1&amp;$F$2&amp;"\"&amp;E14&amp;" "&amp;LEFT(C14,33)&amp;".m4a"</f>
        <v>C:\usr\KOEI\Tenshouki95\track\篤姫\14 みふゆつく.m4a</v>
      </c>
      <c r="E14" s="2" t="s">
        <v>308</v>
      </c>
      <c r="H14" s="8"/>
    </row>
    <row r="15" spans="1:8" ht="13.5">
      <c r="A15" t="str">
        <f>IF(B15,VLOOKUP(B15,CATEGORY!A$1:B$41,2,0),"")</f>
        <v>九州地方</v>
      </c>
      <c r="B15">
        <v>10</v>
      </c>
      <c r="C15" t="s">
        <v>420</v>
      </c>
      <c r="D15" t="str">
        <f>TRACK_PLACE!$A$1&amp;$F$2&amp;"\"&amp;E15&amp;" "&amp;LEFT(C15,33)&amp;".m4a"</f>
        <v>C:\usr\KOEI\Tenshouki95\track\篤姫\15 素意.m4a</v>
      </c>
      <c r="E15" s="2" t="s">
        <v>310</v>
      </c>
      <c r="H15" s="8"/>
    </row>
    <row r="16" spans="1:8" ht="13.5">
      <c r="A16" t="str">
        <f>IF(B16,VLOOKUP(B16,CATEGORY!A$1:B$41,2,0),"")</f>
        <v>外交コマンド</v>
      </c>
      <c r="B16">
        <v>26</v>
      </c>
      <c r="C16" t="s">
        <v>421</v>
      </c>
      <c r="D16" t="str">
        <f>TRACK_PLACE!$A$1&amp;$F$2&amp;"\"&amp;E16&amp;" "&amp;LEFT(C16,33)&amp;".m4a"</f>
        <v>C:\usr\KOEI\Tenshouki95\track\篤姫\16 遮蔽.m4a</v>
      </c>
      <c r="E16" s="2" t="s">
        <v>311</v>
      </c>
      <c r="H16" s="8"/>
    </row>
    <row r="17" spans="1:8" ht="13.5">
      <c r="A17" t="str">
        <f>IF(B17,VLOOKUP(B17,CATEGORY!A$1:B$41,2,0),"")</f>
        <v>九州地方</v>
      </c>
      <c r="B17">
        <v>10</v>
      </c>
      <c r="C17" t="s">
        <v>422</v>
      </c>
      <c r="D17" t="str">
        <f>TRACK_PLACE!$A$1&amp;$F$2&amp;"\"&amp;E17&amp;" "&amp;LEFT(C17,33)&amp;".m4a"</f>
        <v>C:\usr\KOEI\Tenshouki95\track\篤姫\17 玉響 (たまゆら).m4a</v>
      </c>
      <c r="E17" s="2" t="s">
        <v>312</v>
      </c>
      <c r="H17" s="8"/>
    </row>
    <row r="18" spans="1:8" ht="13.5">
      <c r="A18" t="str">
        <f>IF(B18,VLOOKUP(B18,CATEGORY!A$1:B$41,2,0),"")</f>
        <v>九州地方</v>
      </c>
      <c r="B18">
        <v>10</v>
      </c>
      <c r="C18" t="s">
        <v>423</v>
      </c>
      <c r="D18" t="str">
        <f>TRACK_PLACE!$A$1&amp;$F$2&amp;"\"&amp;E18&amp;" "&amp;LEFT(C18,33)&amp;".m4a"</f>
        <v>C:\usr\KOEI\Tenshouki95\track\篤姫\18 正鵠 (せいこく).m4a</v>
      </c>
      <c r="E18" s="2" t="s">
        <v>313</v>
      </c>
      <c r="H18" s="8"/>
    </row>
    <row r="19" spans="1:5" ht="13.5">
      <c r="A19" t="str">
        <f>IF(B19,VLOOKUP(B19,CATEGORY!A$1:B$41,2,0),"")</f>
        <v>九州地方</v>
      </c>
      <c r="B19">
        <v>10</v>
      </c>
      <c r="C19" t="s">
        <v>424</v>
      </c>
      <c r="D19" t="str">
        <f>TRACK_PLACE!$A$1&amp;$F$2&amp;"\"&amp;E19&amp;" "&amp;LEFT(C19,33)&amp;".m4a"</f>
        <v>C:\usr\KOEI\Tenshouki95\track\篤姫\19 瑞雲.m4a</v>
      </c>
      <c r="E19" s="2" t="s">
        <v>314</v>
      </c>
    </row>
    <row r="20" spans="1:5" ht="13.5">
      <c r="A20" t="str">
        <f>IF(B20,VLOOKUP(B20,CATEGORY!A$1:B$41,2,0),"")</f>
        <v>九州地方</v>
      </c>
      <c r="B20">
        <v>10</v>
      </c>
      <c r="C20" t="s">
        <v>425</v>
      </c>
      <c r="D20" t="str">
        <f>TRACK_PLACE!$A$1&amp;$F$2&amp;"\"&amp;E20&amp;" "&amp;LEFT(C20,33)&amp;".m4a"</f>
        <v>C:\usr\KOEI\Tenshouki95\track\篤姫\20 ひたあを.m4a</v>
      </c>
      <c r="E20" s="2" t="s">
        <v>315</v>
      </c>
    </row>
    <row r="21" spans="1:5" ht="13.5">
      <c r="A21" t="str">
        <f>IF(B21,VLOOKUP(B21,CATEGORY!A$1:B$41,2,0),"")</f>
        <v>九州地方</v>
      </c>
      <c r="B21">
        <v>10</v>
      </c>
      <c r="C21" t="s">
        <v>44</v>
      </c>
      <c r="D21" t="str">
        <f>TRACK_PLACE!$A$1&amp;$F$2&amp;"\"&amp;E21&amp;" "&amp;LEFT(C21,33)&amp;".m4a"</f>
        <v>C:\usr\KOEI\Tenshouki95\track\篤姫\21 雲の路.m4a</v>
      </c>
      <c r="E21" s="2" t="s">
        <v>316</v>
      </c>
    </row>
    <row r="22" spans="1:8" ht="13.5">
      <c r="A22" t="str">
        <f>IF(B22,VLOOKUP(B22,CATEGORY!A$1:B$41,2,0),"")</f>
        <v>九州地方</v>
      </c>
      <c r="B22">
        <v>10</v>
      </c>
      <c r="C22" t="s">
        <v>426</v>
      </c>
      <c r="D22" t="str">
        <f>TRACK_PLACE!$A$1&amp;$F$2&amp;"\"&amp;E22&amp;" "&amp;LEFT(C22,33)&amp;".m4a"</f>
        <v>C:\usr\KOEI\Tenshouki95\track\篤姫\22 一葉知秋.m4a</v>
      </c>
      <c r="E22" s="2" t="s">
        <v>317</v>
      </c>
      <c r="G22" s="9"/>
      <c r="H22" s="8"/>
    </row>
    <row r="23" spans="1:8" ht="13.5">
      <c r="A23" t="str">
        <f>IF(B23,VLOOKUP(B23,CATEGORY!A$1:B$41,2,0),"")</f>
        <v>死亡・滅亡</v>
      </c>
      <c r="B23">
        <v>29</v>
      </c>
      <c r="C23" t="s">
        <v>427</v>
      </c>
      <c r="D23" t="str">
        <f>TRACK_PLACE!$A$1&amp;$F$2&amp;"\"&amp;E23&amp;" "&amp;LEFT(C23,33)&amp;".m4a"</f>
        <v>C:\usr\KOEI\Tenshouki95\track\篤姫\23 水の葉.m4a</v>
      </c>
      <c r="E23" s="2" t="s">
        <v>318</v>
      </c>
      <c r="G23" s="9"/>
      <c r="H23" s="8"/>
    </row>
    <row r="24" spans="1:8" ht="13.5">
      <c r="A24" t="str">
        <f>IF(B24,VLOOKUP(B24,CATEGORY!A$1:B$41,2,0),"")</f>
        <v>九州地方</v>
      </c>
      <c r="B24">
        <v>10</v>
      </c>
      <c r="C24" t="s">
        <v>428</v>
      </c>
      <c r="D24" t="str">
        <f>TRACK_PLACE!$A$1&amp;$F$2&amp;"\"&amp;E24&amp;" "&amp;LEFT(C24,33)&amp;".m4a"</f>
        <v>C:\usr\KOEI\Tenshouki95\track\篤姫\24 里の緒.m4a</v>
      </c>
      <c r="E24" s="2" t="s">
        <v>319</v>
      </c>
      <c r="G24" s="9"/>
      <c r="H24" s="8"/>
    </row>
    <row r="25" spans="1:8" ht="13.5">
      <c r="A25" t="str">
        <f>IF(B25,VLOOKUP(B25,CATEGORY!A$1:B$41,2,0),"")</f>
        <v>九州地方</v>
      </c>
      <c r="B25">
        <v>10</v>
      </c>
      <c r="C25" t="s">
        <v>429</v>
      </c>
      <c r="D25" t="str">
        <f>TRACK_PLACE!$A$1&amp;$F$2&amp;"\"&amp;E25&amp;" "&amp;LEFT(C25,33)&amp;".m4a"</f>
        <v>C:\usr\KOEI\Tenshouki95\track\篤姫\25 驀地.m4a</v>
      </c>
      <c r="E25" s="2" t="s">
        <v>320</v>
      </c>
      <c r="G25" s="9"/>
      <c r="H25" s="8"/>
    </row>
    <row r="26" spans="1:8" ht="13.5">
      <c r="A26" t="str">
        <f>IF(B26,VLOOKUP(B26,CATEGORY!A$1:B$41,2,0),"")</f>
        <v>九州地方</v>
      </c>
      <c r="B26">
        <v>10</v>
      </c>
      <c r="C26" t="s">
        <v>430</v>
      </c>
      <c r="D26" t="str">
        <f>TRACK_PLACE!$A$1&amp;$F$2&amp;"\"&amp;E26&amp;" "&amp;LEFT(C26,33)&amp;".m4a"</f>
        <v>C:\usr\KOEI\Tenshouki95\track\篤姫\26 すずしろのはな.m4a</v>
      </c>
      <c r="E26" s="2" t="s">
        <v>321</v>
      </c>
      <c r="G26" s="9"/>
      <c r="H26" s="8"/>
    </row>
    <row r="27" spans="1:8" ht="13.5">
      <c r="A27" t="str">
        <f>IF(B27,VLOOKUP(B27,CATEGORY!A$1:B$41,2,0),"")</f>
        <v>戦争・名将</v>
      </c>
      <c r="B27">
        <v>19</v>
      </c>
      <c r="C27" t="s">
        <v>453</v>
      </c>
      <c r="D27" t="str">
        <f>TRACK_PLACE!$A$1&amp;$F$2&amp;"\"&amp;E27&amp;" "&amp;LEFT(C27,33)&amp;".m4a"</f>
        <v>C:\usr\KOEI\Tenshouki95\track\篤姫\01 雲のみ行く.m4a</v>
      </c>
      <c r="E27" s="2" t="s">
        <v>309</v>
      </c>
      <c r="G27" s="9"/>
      <c r="H27" s="8"/>
    </row>
    <row r="28" spans="1:8" ht="13.5">
      <c r="A28" t="str">
        <f>IF(B28,VLOOKUP(B28,CATEGORY!A$1:B$41,2,0),"")</f>
        <v>関東地方</v>
      </c>
      <c r="B28">
        <v>2</v>
      </c>
      <c r="C28" t="s">
        <v>454</v>
      </c>
      <c r="D28" t="str">
        <f>TRACK_PLACE!$A$1&amp;$F$2&amp;"\"&amp;E28&amp;" "&amp;LEFT(C28,33)&amp;".m4a"</f>
        <v>C:\usr\KOEI\Tenshouki95\track\篤姫\02 守や守や (すやすや).m4a</v>
      </c>
      <c r="E28" s="2" t="s">
        <v>390</v>
      </c>
      <c r="G28" s="9"/>
      <c r="H28" s="8"/>
    </row>
    <row r="29" spans="1:8" ht="13.5">
      <c r="A29" t="str">
        <f>IF(B29,VLOOKUP(B29,CATEGORY!A$1:B$41,2,0),"")</f>
        <v>関東地方</v>
      </c>
      <c r="B29">
        <v>2</v>
      </c>
      <c r="C29" t="s">
        <v>455</v>
      </c>
      <c r="D29" t="str">
        <f>TRACK_PLACE!$A$1&amp;$F$2&amp;"\"&amp;E29&amp;" "&amp;LEFT(C29,33)&amp;".m4a"</f>
        <v>C:\usr\KOEI\Tenshouki95\track\篤姫\03 いとおし意.m4a</v>
      </c>
      <c r="E29" s="2" t="s">
        <v>297</v>
      </c>
      <c r="G29" s="9"/>
      <c r="H29" s="8"/>
    </row>
    <row r="30" spans="1:8" ht="13.5">
      <c r="A30" t="str">
        <f>IF(B30,VLOOKUP(B30,CATEGORY!A$1:B$41,2,0),"")</f>
        <v>関東地方</v>
      </c>
      <c r="B30">
        <v>2</v>
      </c>
      <c r="C30" t="s">
        <v>456</v>
      </c>
      <c r="D30" t="str">
        <f>TRACK_PLACE!$A$1&amp;$F$2&amp;"\"&amp;E30&amp;" "&amp;LEFT(C30,33)&amp;".m4a"</f>
        <v>C:\usr\KOEI\Tenshouki95\track\篤姫\04 野砂思砂.m4a</v>
      </c>
      <c r="E30" s="2" t="s">
        <v>298</v>
      </c>
      <c r="G30" s="9"/>
      <c r="H30" s="8"/>
    </row>
    <row r="31" spans="1:8" ht="13.5">
      <c r="A31" t="str">
        <f>IF(B31,VLOOKUP(B31,CATEGORY!A$1:B$41,2,0),"")</f>
        <v>関東地方</v>
      </c>
      <c r="B31">
        <v>2</v>
      </c>
      <c r="C31" t="s">
        <v>457</v>
      </c>
      <c r="D31" t="str">
        <f>TRACK_PLACE!$A$1&amp;$F$2&amp;"\"&amp;E31&amp;" "&amp;LEFT(C31,33)&amp;".m4a"</f>
        <v>C:\usr\KOEI\Tenshouki95\track\篤姫\05 内幸 (うちさいわい).m4a</v>
      </c>
      <c r="E31" s="2" t="s">
        <v>299</v>
      </c>
      <c r="G31" s="9"/>
      <c r="H31" s="8"/>
    </row>
    <row r="32" spans="1:15" ht="13.5">
      <c r="A32" t="str">
        <f>IF(B32,VLOOKUP(B32,CATEGORY!A$1:B$41,2,0),"")</f>
        <v>関東地方</v>
      </c>
      <c r="B32">
        <v>2</v>
      </c>
      <c r="C32" t="s">
        <v>458</v>
      </c>
      <c r="D32" t="str">
        <f>TRACK_PLACE!$A$1&amp;$F$2&amp;"\"&amp;E32&amp;" "&amp;LEFT(C32,33)&amp;".m4a"</f>
        <v>C:\usr\KOEI\Tenshouki95\track\篤姫\06 こころ降る.m4a</v>
      </c>
      <c r="E32" s="2" t="s">
        <v>300</v>
      </c>
      <c r="H32" s="8"/>
      <c r="J32" s="7"/>
      <c r="K32" s="7"/>
      <c r="N32" s="9"/>
      <c r="O32" s="8"/>
    </row>
    <row r="33" spans="1:15" ht="13.5">
      <c r="A33">
        <f>IF(B33,VLOOKUP(B33,CATEGORY!A$1:B$41,2,0),"")</f>
      </c>
      <c r="C33" t="s">
        <v>459</v>
      </c>
      <c r="D33" t="str">
        <f>TRACK_PLACE!$A$1&amp;$F$2&amp;"\"&amp;E33&amp;" "&amp;LEFT(C33,33)&amp;".m4a"</f>
        <v>C:\usr\KOEI\Tenshouki95\track\篤姫\07 すすむ花.m4a</v>
      </c>
      <c r="E33" s="2" t="s">
        <v>301</v>
      </c>
      <c r="H33" s="8"/>
      <c r="J33" s="7"/>
      <c r="K33" s="7"/>
      <c r="N33" s="9"/>
      <c r="O33" s="8"/>
    </row>
    <row r="34" spans="1:15" ht="13.5">
      <c r="A34" t="str">
        <f>IF(B34,VLOOKUP(B34,CATEGORY!A$1:B$41,2,0),"")</f>
        <v>関東地方</v>
      </c>
      <c r="B34">
        <v>2</v>
      </c>
      <c r="C34" t="s">
        <v>460</v>
      </c>
      <c r="D34" t="str">
        <f>TRACK_PLACE!$A$1&amp;$F$2&amp;"\"&amp;E34&amp;" "&amp;LEFT(C34,33)&amp;".m4a"</f>
        <v>C:\usr\KOEI\Tenshouki95\track\篤姫\08 桜島わらふ.m4a</v>
      </c>
      <c r="E34" s="2" t="s">
        <v>302</v>
      </c>
      <c r="H34" s="8"/>
      <c r="J34" s="7"/>
      <c r="K34" s="7"/>
      <c r="N34" s="9"/>
      <c r="O34" s="8"/>
    </row>
    <row r="35" spans="1:15" ht="13.5">
      <c r="A35" t="str">
        <f>IF(B35,VLOOKUP(B35,CATEGORY!A$1:B$41,2,0),"")</f>
        <v>講義コマンド</v>
      </c>
      <c r="B35">
        <v>24</v>
      </c>
      <c r="C35" t="s">
        <v>461</v>
      </c>
      <c r="D35" t="str">
        <f>TRACK_PLACE!$A$1&amp;$F$2&amp;"\"&amp;E35&amp;" "&amp;LEFT(C35,33)&amp;".m4a"</f>
        <v>C:\usr\KOEI\Tenshouki95\track\篤姫\09 得ルヲ無イ意、得ル我意.m4a</v>
      </c>
      <c r="E35" s="2" t="s">
        <v>303</v>
      </c>
      <c r="H35" s="8"/>
      <c r="J35" s="7"/>
      <c r="K35" s="7"/>
      <c r="N35" s="9"/>
      <c r="O35" s="8"/>
    </row>
    <row r="36" spans="1:15" ht="13.5">
      <c r="A36" t="str">
        <f>IF(B36,VLOOKUP(B36,CATEGORY!A$1:B$41,2,0),"")</f>
        <v>外交コマンド</v>
      </c>
      <c r="B36">
        <v>26</v>
      </c>
      <c r="C36" t="s">
        <v>462</v>
      </c>
      <c r="D36" t="str">
        <f>TRACK_PLACE!$A$1&amp;$F$2&amp;"\"&amp;E36&amp;" "&amp;LEFT(C36,33)&amp;".m4a"</f>
        <v>C:\usr\KOEI\Tenshouki95\track\篤姫\10 義苦捨九.m4a</v>
      </c>
      <c r="E36" s="2" t="s">
        <v>304</v>
      </c>
      <c r="H36" s="8"/>
      <c r="J36" s="7"/>
      <c r="K36" s="7"/>
      <c r="N36" s="9"/>
      <c r="O36" s="8"/>
    </row>
    <row r="37" spans="1:15" ht="13.5">
      <c r="A37" t="str">
        <f>IF(B37,VLOOKUP(B37,CATEGORY!A$1:B$41,2,0),"")</f>
        <v>関東地方</v>
      </c>
      <c r="B37">
        <v>2</v>
      </c>
      <c r="C37" t="s">
        <v>463</v>
      </c>
      <c r="D37" t="str">
        <f>TRACK_PLACE!$A$1&amp;$F$2&amp;"\"&amp;E37&amp;" "&amp;LEFT(C37,33)&amp;".m4a"</f>
        <v>C:\usr\KOEI\Tenshouki95\track\篤姫\11 愉芽 (ゆめ).m4a</v>
      </c>
      <c r="E37" s="2" t="s">
        <v>305</v>
      </c>
      <c r="H37" s="8"/>
      <c r="J37" s="7"/>
      <c r="K37" s="7"/>
      <c r="N37" s="9"/>
      <c r="O37" s="8"/>
    </row>
    <row r="38" spans="1:15" ht="13.5">
      <c r="A38" t="str">
        <f>IF(B38,VLOOKUP(B38,CATEGORY!A$1:B$41,2,0),"")</f>
        <v>関東地方</v>
      </c>
      <c r="B38">
        <v>2</v>
      </c>
      <c r="C38" t="s">
        <v>464</v>
      </c>
      <c r="D38" t="str">
        <f>TRACK_PLACE!$A$1&amp;$F$2&amp;"\"&amp;E38&amp;" "&amp;LEFT(C38,33)&amp;".m4a"</f>
        <v>C:\usr\KOEI\Tenshouki95\track\篤姫\12 仮名し意.m4a</v>
      </c>
      <c r="E38" s="2" t="s">
        <v>306</v>
      </c>
      <c r="H38" s="8"/>
      <c r="J38" s="7"/>
      <c r="K38" s="7"/>
      <c r="N38" s="9"/>
      <c r="O38" s="8"/>
    </row>
    <row r="39" spans="1:15" ht="13.5">
      <c r="A39" t="str">
        <f>IF(B39,VLOOKUP(B39,CATEGORY!A$1:B$41,2,0),"")</f>
        <v>関東地方</v>
      </c>
      <c r="B39">
        <v>2</v>
      </c>
      <c r="C39" t="s">
        <v>465</v>
      </c>
      <c r="D39" t="str">
        <f>TRACK_PLACE!$A$1&amp;$F$2&amp;"\"&amp;E39&amp;" "&amp;LEFT(C39,33)&amp;".m4a"</f>
        <v>C:\usr\KOEI\Tenshouki95\track\篤姫\13 他意切 (たいせつ).m4a</v>
      </c>
      <c r="E39" s="2" t="s">
        <v>307</v>
      </c>
      <c r="H39" s="8"/>
      <c r="J39" s="7"/>
      <c r="K39" s="7"/>
      <c r="N39" s="9"/>
      <c r="O39" s="8"/>
    </row>
    <row r="40" spans="1:15" ht="13.5">
      <c r="A40" t="str">
        <f>IF(B40,VLOOKUP(B40,CATEGORY!A$1:B$41,2,0),"")</f>
        <v>関東地方</v>
      </c>
      <c r="B40">
        <v>2</v>
      </c>
      <c r="C40" t="s">
        <v>466</v>
      </c>
      <c r="D40" t="str">
        <f>TRACK_PLACE!$A$1&amp;$F$2&amp;"\"&amp;E40&amp;" "&amp;LEFT(C40,33)&amp;".m4a"</f>
        <v>C:\usr\KOEI\Tenshouki95\track\篤姫\14 痛し刀功 (いたしかたなく).m4a</v>
      </c>
      <c r="E40" s="2" t="s">
        <v>308</v>
      </c>
      <c r="H40" s="8"/>
      <c r="J40" s="7"/>
      <c r="K40" s="7"/>
      <c r="N40" s="9"/>
      <c r="O40" s="8"/>
    </row>
    <row r="41" spans="1:15" ht="13.5">
      <c r="A41" t="str">
        <f>IF(B41,VLOOKUP(B41,CATEGORY!A$1:B$41,2,0),"")</f>
        <v>関東地方</v>
      </c>
      <c r="B41">
        <v>2</v>
      </c>
      <c r="C41" t="s">
        <v>467</v>
      </c>
      <c r="D41" t="str">
        <f>TRACK_PLACE!$A$1&amp;$F$2&amp;"\"&amp;E41&amp;" "&amp;LEFT(C41,33)&amp;".m4a"</f>
        <v>C:\usr\KOEI\Tenshouki95\track\篤姫\15 枠ノ外ニ咲ク花.m4a</v>
      </c>
      <c r="E41" s="2" t="s">
        <v>310</v>
      </c>
      <c r="H41" s="8"/>
      <c r="J41" s="7"/>
      <c r="K41" s="7"/>
      <c r="N41" s="9"/>
      <c r="O41" s="8"/>
    </row>
    <row r="42" spans="1:15" ht="13.5">
      <c r="A42" t="str">
        <f>IF(B42,VLOOKUP(B42,CATEGORY!A$1:B$41,2,0),"")</f>
        <v>関東地方</v>
      </c>
      <c r="B42">
        <v>2</v>
      </c>
      <c r="C42" t="s">
        <v>468</v>
      </c>
      <c r="D42" t="str">
        <f>TRACK_PLACE!$A$1&amp;$F$2&amp;"\"&amp;E42&amp;" "&amp;LEFT(C42,33)&amp;".m4a"</f>
        <v>C:\usr\KOEI\Tenshouki95\track\篤姫\16 深宿.m4a</v>
      </c>
      <c r="E42" s="2" t="s">
        <v>311</v>
      </c>
      <c r="H42" s="8"/>
      <c r="J42" s="7"/>
      <c r="K42" s="7"/>
      <c r="N42" s="9"/>
      <c r="O42" s="8"/>
    </row>
    <row r="43" spans="1:15" ht="13.5">
      <c r="A43" t="str">
        <f>IF(B43,VLOOKUP(B43,CATEGORY!A$1:B$41,2,0),"")</f>
        <v>戦争・緊迫</v>
      </c>
      <c r="B43">
        <v>20</v>
      </c>
      <c r="C43" t="s">
        <v>469</v>
      </c>
      <c r="D43" t="str">
        <f>TRACK_PLACE!$A$1&amp;$F$2&amp;"\"&amp;E43&amp;" "&amp;LEFT(C43,33)&amp;".m4a"</f>
        <v>C:\usr\KOEI\Tenshouki95\track\篤姫\17 突き夜 (つきよ).m4a</v>
      </c>
      <c r="E43" s="2" t="s">
        <v>312</v>
      </c>
      <c r="H43" s="8"/>
      <c r="J43" s="7"/>
      <c r="K43" s="7"/>
      <c r="N43" s="9"/>
      <c r="O43" s="8"/>
    </row>
    <row r="44" spans="1:15" ht="13.5">
      <c r="A44" t="str">
        <f>IF(B44,VLOOKUP(B44,CATEGORY!A$1:B$41,2,0),"")</f>
        <v>関東地方</v>
      </c>
      <c r="B44">
        <v>2</v>
      </c>
      <c r="C44" t="s">
        <v>470</v>
      </c>
      <c r="D44" t="str">
        <f>TRACK_PLACE!$A$1&amp;$F$2&amp;"\"&amp;E44&amp;" "&amp;LEFT(C44,33)&amp;".m4a"</f>
        <v>C:\usr\KOEI\Tenshouki95\track\篤姫\18 嬉し涙.m4a</v>
      </c>
      <c r="E44" s="2" t="s">
        <v>313</v>
      </c>
      <c r="H44" s="8"/>
      <c r="J44" s="7"/>
      <c r="K44" s="7"/>
      <c r="O44" s="8"/>
    </row>
    <row r="45" spans="1:15" ht="13.5">
      <c r="A45" t="str">
        <f>IF(B45,VLOOKUP(B45,CATEGORY!A$1:B$41,2,0),"")</f>
        <v>関東地方</v>
      </c>
      <c r="B45">
        <v>2</v>
      </c>
      <c r="C45" t="s">
        <v>471</v>
      </c>
      <c r="D45" t="str">
        <f>TRACK_PLACE!$A$1&amp;$F$2&amp;"\"&amp;E45&amp;" "&amp;LEFT(C45,33)&amp;".m4a"</f>
        <v>C:\usr\KOEI\Tenshouki95\track\篤姫\19 刀ハ散リ 花ハ散ラズ.m4a</v>
      </c>
      <c r="E45" s="2" t="s">
        <v>314</v>
      </c>
      <c r="H45" s="8"/>
      <c r="J45" s="7"/>
      <c r="K45" s="7"/>
      <c r="O45" s="8"/>
    </row>
    <row r="46" spans="1:15" ht="13.5">
      <c r="A46">
        <f>IF(B46,VLOOKUP(B46,CATEGORY!A$1:B$41,2,0),"")</f>
      </c>
      <c r="C46" t="s">
        <v>472</v>
      </c>
      <c r="D46" t="str">
        <f>TRACK_PLACE!$A$1&amp;$F$2&amp;"\"&amp;E46&amp;" "&amp;LEFT(C46,33)&amp;".m4a"</f>
        <v>C:\usr\KOEI\Tenshouki95\track\篤姫\20 砂打芽.m4a</v>
      </c>
      <c r="E46" s="2" t="s">
        <v>315</v>
      </c>
      <c r="H46" s="8"/>
      <c r="J46" s="7"/>
      <c r="K46" s="7"/>
      <c r="O46" s="8"/>
    </row>
    <row r="47" spans="1:15" ht="13.5">
      <c r="A47" t="str">
        <f>IF(B47,VLOOKUP(B47,CATEGORY!A$1:B$41,2,0),"")</f>
        <v>関東地方</v>
      </c>
      <c r="B47">
        <v>2</v>
      </c>
      <c r="C47" t="s">
        <v>473</v>
      </c>
      <c r="D47" t="str">
        <f>TRACK_PLACE!$A$1&amp;$F$2&amp;"\"&amp;E47&amp;" "&amp;LEFT(C47,33)&amp;".m4a"</f>
        <v>C:\usr\KOEI\Tenshouki95\track\篤姫\21 議云わぬ山.m4a</v>
      </c>
      <c r="E47" s="2" t="s">
        <v>316</v>
      </c>
      <c r="H47" s="8"/>
      <c r="J47" s="7"/>
      <c r="K47" s="7"/>
      <c r="O47" s="8"/>
    </row>
    <row r="48" spans="1:15" ht="13.5">
      <c r="A48" t="str">
        <f>IF(B48,VLOOKUP(B48,CATEGORY!A$1:B$41,2,0),"")</f>
        <v>関東地方</v>
      </c>
      <c r="B48">
        <v>2</v>
      </c>
      <c r="C48" t="s">
        <v>474</v>
      </c>
      <c r="D48" t="str">
        <f>TRACK_PLACE!$A$1&amp;$F$2&amp;"\"&amp;E48&amp;" "&amp;LEFT(C48,33)&amp;".m4a"</f>
        <v>C:\usr\KOEI\Tenshouki95\track\篤姫\22 雪クル雪ユク.m4a</v>
      </c>
      <c r="E48" s="2" t="s">
        <v>317</v>
      </c>
      <c r="J48" s="7"/>
      <c r="K48" s="7"/>
      <c r="O48" s="8"/>
    </row>
    <row r="49" spans="1:15" ht="13.5">
      <c r="A49">
        <f>IF(B49,VLOOKUP(B49,CATEGORY!A$1:B$41,2,0),"")</f>
      </c>
      <c r="C49" t="s">
        <v>475</v>
      </c>
      <c r="D49" t="str">
        <f>TRACK_PLACE!$A$1&amp;$F$2&amp;"\"&amp;E49&amp;" "&amp;LEFT(C49,33)&amp;".m4a"</f>
        <v>C:\usr\KOEI\Tenshouki95\track\篤姫\23 意思誇路.m4a</v>
      </c>
      <c r="E49" s="2" t="s">
        <v>318</v>
      </c>
      <c r="J49" s="7"/>
      <c r="K49" s="7"/>
      <c r="O49" s="8"/>
    </row>
    <row r="50" spans="1:15" ht="13.5">
      <c r="A50" t="str">
        <f>IF(B50,VLOOKUP(B50,CATEGORY!A$1:B$41,2,0),"")</f>
        <v>関東地方</v>
      </c>
      <c r="B50">
        <v>2</v>
      </c>
      <c r="C50" t="s">
        <v>476</v>
      </c>
      <c r="D50" t="str">
        <f>TRACK_PLACE!$A$1&amp;$F$2&amp;"\"&amp;E50&amp;" "&amp;LEFT(C50,33)&amp;".m4a"</f>
        <v>C:\usr\KOEI\Tenshouki95\track\篤姫\24 花意書く (かいかく).m4a</v>
      </c>
      <c r="E50" s="2" t="s">
        <v>319</v>
      </c>
      <c r="J50" s="7"/>
      <c r="K50" s="7"/>
      <c r="O50" s="8"/>
    </row>
    <row r="51" spans="1:15" ht="13.5">
      <c r="A51" t="str">
        <f>IF(B51,VLOOKUP(B51,CATEGORY!A$1:B$41,2,0),"")</f>
        <v>関東地方</v>
      </c>
      <c r="B51">
        <v>2</v>
      </c>
      <c r="C51" t="s">
        <v>477</v>
      </c>
      <c r="D51" t="str">
        <f>TRACK_PLACE!$A$1&amp;$F$2&amp;"\"&amp;E51&amp;" "&amp;LEFT(C51,33)&amp;".m4a"</f>
        <v>C:\usr\KOEI\Tenshouki95\track\篤姫\25 双頭の風.m4a</v>
      </c>
      <c r="E51" s="2" t="s">
        <v>320</v>
      </c>
      <c r="J51" s="7"/>
      <c r="K51" s="7"/>
      <c r="O51" s="8"/>
    </row>
    <row r="52" spans="1:15" ht="13.5">
      <c r="A52" t="str">
        <f>IF(B52,VLOOKUP(B52,CATEGORY!A$1:B$41,2,0),"")</f>
        <v>関東地方</v>
      </c>
      <c r="B52">
        <v>2</v>
      </c>
      <c r="C52" t="s">
        <v>478</v>
      </c>
      <c r="D52" t="str">
        <f>TRACK_PLACE!$A$1&amp;$F$2&amp;"\"&amp;E52&amp;" "&amp;LEFT(C52,33)&amp;".m4a"</f>
        <v>C:\usr\KOEI\Tenshouki95\track\篤姫\26 素輝 (すき).m4a</v>
      </c>
      <c r="E52" s="2" t="s">
        <v>321</v>
      </c>
      <c r="J52" s="7"/>
      <c r="K52" s="7"/>
      <c r="O52" s="8"/>
    </row>
    <row r="53" spans="1:15" ht="13.5">
      <c r="A53" t="str">
        <f>IF(B53,VLOOKUP(B53,CATEGORY!A$1:B$41,2,0),"")</f>
        <v>関東地方</v>
      </c>
      <c r="B53">
        <v>2</v>
      </c>
      <c r="C53" t="s">
        <v>479</v>
      </c>
      <c r="D53" t="str">
        <f>TRACK_PLACE!$A$1&amp;$F$2&amp;"\"&amp;E53&amp;" "&amp;LEFT(C53,33)&amp;".m4a"</f>
        <v>C:\usr\KOEI\Tenshouki95\track\篤姫\27 素こやか.m4a</v>
      </c>
      <c r="E53" s="2" t="s">
        <v>322</v>
      </c>
      <c r="J53" s="7"/>
      <c r="K53" s="7"/>
      <c r="O53" s="8"/>
    </row>
    <row r="54" spans="10:15" ht="13.5">
      <c r="J54" s="7"/>
      <c r="K54" s="7"/>
      <c r="O54" s="8"/>
    </row>
    <row r="55" spans="10:15" ht="13.5">
      <c r="J55" s="7"/>
      <c r="K55" s="7"/>
      <c r="O55" s="8"/>
    </row>
    <row r="56" spans="10:15" ht="13.5">
      <c r="J56" s="7"/>
      <c r="K56" s="7"/>
      <c r="O56" s="8"/>
    </row>
    <row r="57" spans="10:15" ht="13.5">
      <c r="J57" s="7"/>
      <c r="K57" s="7"/>
      <c r="O57" s="8"/>
    </row>
    <row r="58" spans="10:15" ht="13.5">
      <c r="J58" s="7"/>
      <c r="K58" s="7"/>
      <c r="O58" s="8"/>
    </row>
  </sheetData>
  <conditionalFormatting sqref="C1:D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tabColor indexed="44"/>
  </sheetPr>
  <dimension ref="A1:O129"/>
  <sheetViews>
    <sheetView workbookViewId="0" topLeftCell="A1">
      <selection activeCell="D31" sqref="D31"/>
    </sheetView>
  </sheetViews>
  <sheetFormatPr defaultColWidth="9.00390625" defaultRowHeight="13.5"/>
  <cols>
    <col min="1" max="1" width="11.00390625" style="0" bestFit="1" customWidth="1"/>
    <col min="3" max="3" width="37.75390625" style="0" customWidth="1"/>
    <col min="4" max="4" width="82.875" style="0" customWidth="1"/>
  </cols>
  <sheetData>
    <row r="1" spans="1:12" ht="13.5">
      <c r="A1" t="str">
        <f>IF(B1,VLOOKUP(B1,CATEGORY!A$1:B$41,2,0),"")</f>
        <v>初期設定</v>
      </c>
      <c r="B1">
        <v>22</v>
      </c>
      <c r="C1" t="s">
        <v>559</v>
      </c>
      <c r="D1" t="str">
        <f>TRACK_PLACE!$A$1&amp;$F$2&amp;"\"&amp;E1&amp;" "&amp;LEFT(C1,33)&amp;".m4a"</f>
        <v>C:\usr\KOEI\Tenshouki95\track\毛利元就\01 オーヴァーチュアー・毛利元就メイン・テーマ・.m4a</v>
      </c>
      <c r="E1" s="2" t="s">
        <v>309</v>
      </c>
      <c r="G1" s="9"/>
      <c r="H1" s="7"/>
      <c r="K1" s="9"/>
      <c r="L1" s="8"/>
    </row>
    <row r="2" spans="1:12" ht="13.5">
      <c r="A2" t="str">
        <f>IF(B2,VLOOKUP(B2,CATEGORY!A$1:B$41,2,0),"")</f>
        <v>山陰地方</v>
      </c>
      <c r="B2">
        <v>8</v>
      </c>
      <c r="C2" t="s">
        <v>560</v>
      </c>
      <c r="D2" t="str">
        <f>TRACK_PLACE!$A$1&amp;$F$2&amp;"\"&amp;E2&amp;" "&amp;LEFT(C2,33)&amp;".m4a"</f>
        <v>C:\usr\KOEI\Tenshouki95\track\毛利元就\02 尼子経久のテーマ.m4a</v>
      </c>
      <c r="E2" s="2" t="s">
        <v>580</v>
      </c>
      <c r="F2" t="str">
        <f ca="1">RIGHT(CELL("filename",B3),LEN(CELL("filename",B3))-FIND("]",CELL("filename",B3)))</f>
        <v>毛利元就</v>
      </c>
      <c r="G2" s="9"/>
      <c r="H2" s="7"/>
      <c r="K2" s="9"/>
      <c r="L2" s="8"/>
    </row>
    <row r="3" spans="1:12" ht="13.5">
      <c r="A3" t="str">
        <f>IF(B3,VLOOKUP(B3,CATEGORY!A$1:B$41,2,0),"")</f>
        <v>外交コマンド</v>
      </c>
      <c r="B3">
        <v>26</v>
      </c>
      <c r="C3" t="s">
        <v>561</v>
      </c>
      <c r="D3" t="str">
        <f>TRACK_PLACE!$A$1&amp;$F$2&amp;"\"&amp;E3&amp;" "&amp;LEFT(C3,33)&amp;".m4a"</f>
        <v>C:\usr\KOEI\Tenshouki95\track\毛利元就\03 杉 女の戦い・杉 美しく.m4a</v>
      </c>
      <c r="E3" s="2" t="s">
        <v>297</v>
      </c>
      <c r="G3" s="9"/>
      <c r="H3" s="7"/>
      <c r="K3" s="9"/>
      <c r="L3" s="8"/>
    </row>
    <row r="4" spans="1:12" ht="13.5">
      <c r="A4" t="str">
        <f>IF(B4,VLOOKUP(B4,CATEGORY!A$1:B$41,2,0),"")</f>
        <v>山陽地方</v>
      </c>
      <c r="B4">
        <v>7</v>
      </c>
      <c r="C4" t="s">
        <v>562</v>
      </c>
      <c r="D4" t="str">
        <f>TRACK_PLACE!$A$1&amp;$F$2&amp;"\"&amp;E4&amp;" "&amp;LEFT(C4,33)&amp;".m4a"</f>
        <v>C:\usr\KOEI\Tenshouki95\track\毛利元就\04 別離.m4a</v>
      </c>
      <c r="E4" s="2" t="s">
        <v>298</v>
      </c>
      <c r="G4" s="9"/>
      <c r="H4" s="7"/>
      <c r="K4" s="9"/>
      <c r="L4" s="8"/>
    </row>
    <row r="5" spans="1:12" ht="13.5">
      <c r="A5" t="str">
        <f>IF(B5,VLOOKUP(B5,CATEGORY!A$1:B$41,2,0),"")</f>
        <v>山陽地方</v>
      </c>
      <c r="B5">
        <v>7</v>
      </c>
      <c r="C5" t="s">
        <v>563</v>
      </c>
      <c r="D5" t="str">
        <f>TRACK_PLACE!$A$1&amp;$F$2&amp;"\"&amp;E5&amp;" "&amp;LEFT(C5,33)&amp;".m4a"</f>
        <v>C:\usr\KOEI\Tenshouki95\track\毛利元就\05 大内義興のテーマ.m4a</v>
      </c>
      <c r="E5" s="2" t="s">
        <v>299</v>
      </c>
      <c r="G5" s="9"/>
      <c r="H5" s="7"/>
      <c r="K5" s="9"/>
      <c r="L5" s="8"/>
    </row>
    <row r="6" spans="1:12" ht="13.5">
      <c r="A6" t="str">
        <f>IF(B6,VLOOKUP(B6,CATEGORY!A$1:B$41,2,0),"")</f>
        <v>山陽地方</v>
      </c>
      <c r="B6">
        <v>7</v>
      </c>
      <c r="C6" t="s">
        <v>564</v>
      </c>
      <c r="D6" t="str">
        <f>TRACK_PLACE!$A$1&amp;$F$2&amp;"\"&amp;E6&amp;" "&amp;LEFT(C6,33)&amp;".m4a"</f>
        <v>C:\usr\KOEI\Tenshouki95\track\毛利元就\06 松寿丸の初恋と別れ.m4a</v>
      </c>
      <c r="E6" s="2" t="s">
        <v>300</v>
      </c>
      <c r="G6" s="9"/>
      <c r="H6" s="7"/>
      <c r="K6" s="9"/>
      <c r="L6" s="8"/>
    </row>
    <row r="7" spans="1:12" ht="13.5">
      <c r="A7" t="str">
        <f>IF(B7,VLOOKUP(B7,CATEGORY!A$1:B$41,2,0),"")</f>
        <v>山陽地方</v>
      </c>
      <c r="B7">
        <v>7</v>
      </c>
      <c r="C7" t="s">
        <v>581</v>
      </c>
      <c r="D7" t="str">
        <f>TRACK_PLACE!$A$1&amp;$F$2&amp;"\"&amp;E7&amp;" "&amp;LEFT(C7,33)&amp;".m4a"</f>
        <v>C:\usr\KOEI\Tenshouki95\track\毛利元就\07 興元の悲しみ.m4a</v>
      </c>
      <c r="E7" s="2" t="s">
        <v>301</v>
      </c>
      <c r="G7" s="9"/>
      <c r="H7" s="7"/>
      <c r="K7" s="9"/>
      <c r="L7" s="8"/>
    </row>
    <row r="8" spans="1:12" ht="13.5">
      <c r="A8" t="str">
        <f>IF(B8,VLOOKUP(B8,CATEGORY!A$1:B$41,2,0),"")</f>
        <v>山陽地方</v>
      </c>
      <c r="B8">
        <v>7</v>
      </c>
      <c r="C8" t="s">
        <v>565</v>
      </c>
      <c r="D8" t="str">
        <f>TRACK_PLACE!$A$1&amp;$F$2&amp;"\"&amp;E8&amp;" "&amp;LEFT(C8,33)&amp;".m4a"</f>
        <v>C:\usr\KOEI\Tenshouki95\track\毛利元就\08 雪の輿入れ.m4a</v>
      </c>
      <c r="E8" s="2" t="s">
        <v>302</v>
      </c>
      <c r="G8" s="9"/>
      <c r="H8" s="7"/>
      <c r="K8" s="9"/>
      <c r="L8" s="8"/>
    </row>
    <row r="9" spans="1:12" ht="13.5">
      <c r="A9" t="str">
        <f>IF(B9,VLOOKUP(B9,CATEGORY!A$1:B$41,2,0),"")</f>
        <v>山陽地方</v>
      </c>
      <c r="B9">
        <v>7</v>
      </c>
      <c r="C9" t="s">
        <v>566</v>
      </c>
      <c r="D9" t="str">
        <f>TRACK_PLACE!$A$1&amp;$F$2&amp;"\"&amp;E9&amp;" "&amp;LEFT(C9,33)&amp;".m4a"</f>
        <v>C:\usr\KOEI\Tenshouki95\track\毛利元就\09 元就と美伊 愛のテーマ.m4a</v>
      </c>
      <c r="E9" s="2" t="s">
        <v>303</v>
      </c>
      <c r="G9" s="9"/>
      <c r="H9" s="7"/>
      <c r="K9" s="9"/>
      <c r="L9" s="8"/>
    </row>
    <row r="10" spans="1:12" ht="13.5">
      <c r="A10" t="str">
        <f>IF(B10,VLOOKUP(B10,CATEGORY!A$1:B$41,2,0),"")</f>
        <v>山陽地方</v>
      </c>
      <c r="B10">
        <v>7</v>
      </c>
      <c r="C10" t="s">
        <v>567</v>
      </c>
      <c r="D10" t="str">
        <f>TRACK_PLACE!$A$1&amp;$F$2&amp;"\"&amp;E10&amp;" "&amp;LEFT(C10,33)&amp;".m4a"</f>
        <v>C:\usr\KOEI\Tenshouki95\track\毛利元就\10 元就の決意.m4a</v>
      </c>
      <c r="E10" s="2" t="s">
        <v>304</v>
      </c>
      <c r="G10" s="9"/>
      <c r="H10" s="7"/>
      <c r="K10" s="9"/>
      <c r="L10" s="8"/>
    </row>
    <row r="11" spans="1:12" ht="13.5">
      <c r="A11" t="str">
        <f>IF(B11,VLOOKUP(B11,CATEGORY!A$1:B$41,2,0),"")</f>
        <v>戦争・名将</v>
      </c>
      <c r="B11">
        <v>19</v>
      </c>
      <c r="C11" t="s">
        <v>568</v>
      </c>
      <c r="D11" t="str">
        <f>TRACK_PLACE!$A$1&amp;$F$2&amp;"\"&amp;E11&amp;" "&amp;LEFT(C11,33)&amp;".m4a"</f>
        <v>C:\usr\KOEI\Tenshouki95\track\毛利元就\11 戦い.m4a</v>
      </c>
      <c r="E11" s="2" t="s">
        <v>305</v>
      </c>
      <c r="G11" s="9"/>
      <c r="H11" s="7"/>
      <c r="K11" s="9"/>
      <c r="L11" s="8"/>
    </row>
    <row r="12" spans="1:12" ht="13.5">
      <c r="A12" t="str">
        <f>IF(B12,VLOOKUP(B12,CATEGORY!A$1:B$41,2,0),"")</f>
        <v>山陽地方</v>
      </c>
      <c r="B12">
        <v>7</v>
      </c>
      <c r="C12" t="s">
        <v>569</v>
      </c>
      <c r="D12" t="str">
        <f>TRACK_PLACE!$A$1&amp;$F$2&amp;"\"&amp;E12&amp;" "&amp;LEFT(C12,33)&amp;".m4a"</f>
        <v>C:\usr\KOEI\Tenshouki95\track\毛利元就\12 男たちの戦い.m4a</v>
      </c>
      <c r="E12" s="2" t="s">
        <v>306</v>
      </c>
      <c r="G12" s="9"/>
      <c r="H12" s="7"/>
      <c r="K12" s="9"/>
      <c r="L12" s="8"/>
    </row>
    <row r="13" spans="1:12" ht="13.5">
      <c r="A13" t="str">
        <f>IF(B13,VLOOKUP(B13,CATEGORY!A$1:B$41,2,0),"")</f>
        <v>山陽地方</v>
      </c>
      <c r="B13">
        <v>7</v>
      </c>
      <c r="C13" t="s">
        <v>570</v>
      </c>
      <c r="D13" t="str">
        <f>TRACK_PLACE!$A$1&amp;$F$2&amp;"\"&amp;E13&amp;" "&amp;LEFT(C13,33)&amp;".m4a"</f>
        <v>C:\usr\KOEI\Tenshouki95\track\毛利元就\13 戦国の世の悲しみ.m4a</v>
      </c>
      <c r="E13" s="2" t="s">
        <v>307</v>
      </c>
      <c r="H13" s="7"/>
      <c r="L13" s="8"/>
    </row>
    <row r="14" spans="1:12" ht="13.5">
      <c r="A14" t="str">
        <f>IF(B14,VLOOKUP(B14,CATEGORY!A$1:B$41,2,0),"")</f>
        <v>山陽地方</v>
      </c>
      <c r="B14">
        <v>7</v>
      </c>
      <c r="C14" t="s">
        <v>571</v>
      </c>
      <c r="D14" t="str">
        <f>TRACK_PLACE!$A$1&amp;$F$2&amp;"\"&amp;E14&amp;" "&amp;LEFT(C14,33)&amp;".m4a"</f>
        <v>C:\usr\KOEI\Tenshouki95\track\毛利元就\14 哀しみを秘めた愛.m4a</v>
      </c>
      <c r="E14" s="2" t="s">
        <v>308</v>
      </c>
      <c r="H14" s="7"/>
      <c r="L14" s="8"/>
    </row>
    <row r="15" spans="1:12" ht="13.5">
      <c r="A15" t="str">
        <f>IF(B15,VLOOKUP(B15,CATEGORY!A$1:B$41,2,0),"")</f>
        <v>東北地方</v>
      </c>
      <c r="B15">
        <v>1</v>
      </c>
      <c r="C15" t="s">
        <v>572</v>
      </c>
      <c r="D15" t="str">
        <f>TRACK_PLACE!$A$1&amp;$F$2&amp;"\"&amp;E15&amp;" "&amp;LEFT(C15,33)&amp;".m4a"</f>
        <v>C:\usr\KOEI\Tenshouki95\track\毛利元就\15 相合の愛と死.m4a</v>
      </c>
      <c r="E15" s="2" t="s">
        <v>310</v>
      </c>
      <c r="H15" s="7"/>
      <c r="L15" s="8"/>
    </row>
    <row r="16" spans="1:12" ht="13.5">
      <c r="A16" t="str">
        <f>IF(B16,VLOOKUP(B16,CATEGORY!A$1:B$41,2,0),"")</f>
        <v>外交コマンド</v>
      </c>
      <c r="B16">
        <v>26</v>
      </c>
      <c r="C16" t="s">
        <v>573</v>
      </c>
      <c r="D16" t="str">
        <f>TRACK_PLACE!$A$1&amp;$F$2&amp;"\"&amp;E16&amp;" "&amp;LEFT(C16,33)&amp;".m4a"</f>
        <v>C:\usr\KOEI\Tenshouki95\track\毛利元就\16 陰謀と調略.m4a</v>
      </c>
      <c r="E16" s="2" t="s">
        <v>311</v>
      </c>
      <c r="H16" s="7"/>
      <c r="L16" s="8"/>
    </row>
    <row r="17" spans="1:12" ht="13.5">
      <c r="A17" t="str">
        <f>IF(B17,VLOOKUP(B17,CATEGORY!A$1:B$41,2,0),"")</f>
        <v>山陽地方</v>
      </c>
      <c r="B17">
        <v>7</v>
      </c>
      <c r="C17" t="s">
        <v>574</v>
      </c>
      <c r="D17" t="str">
        <f>TRACK_PLACE!$A$1&amp;$F$2&amp;"\"&amp;E17&amp;" "&amp;LEFT(C17,33)&amp;".m4a"</f>
        <v>C:\usr\KOEI\Tenshouki95\track\毛利元就\17 海風・加芽のテーマ.m4a</v>
      </c>
      <c r="E17" s="2" t="s">
        <v>312</v>
      </c>
      <c r="H17" s="7"/>
      <c r="L17" s="8"/>
    </row>
    <row r="18" spans="1:12" ht="13.5">
      <c r="A18" t="str">
        <f>IF(B18,VLOOKUP(B18,CATEGORY!A$1:B$41,2,0),"")</f>
        <v>死亡・滅亡</v>
      </c>
      <c r="B18">
        <v>29</v>
      </c>
      <c r="C18" t="s">
        <v>575</v>
      </c>
      <c r="D18" t="str">
        <f>TRACK_PLACE!$A$1&amp;$F$2&amp;"\"&amp;E18&amp;" "&amp;LEFT(C18,33)&amp;".m4a"</f>
        <v>C:\usr\KOEI\Tenshouki95\track\毛利元就\18 雪の死.m4a</v>
      </c>
      <c r="E18" s="2" t="s">
        <v>313</v>
      </c>
      <c r="H18" s="7"/>
      <c r="L18" s="8"/>
    </row>
    <row r="19" spans="1:12" ht="13.5">
      <c r="A19" t="str">
        <f>IF(B19,VLOOKUP(B19,CATEGORY!A$1:B$41,2,0),"")</f>
        <v>戦争・名将</v>
      </c>
      <c r="B19">
        <v>19</v>
      </c>
      <c r="C19" t="s">
        <v>576</v>
      </c>
      <c r="D19" t="str">
        <f>TRACK_PLACE!$A$1&amp;$F$2&amp;"\"&amp;E19&amp;" "&amp;LEFT(C19,33)&amp;".m4a"</f>
        <v>C:\usr\KOEI\Tenshouki95\track\毛利元就\19 戦闘.m4a</v>
      </c>
      <c r="E19" s="2" t="s">
        <v>314</v>
      </c>
      <c r="H19" s="7"/>
      <c r="L19" s="8"/>
    </row>
    <row r="20" spans="1:12" ht="13.5">
      <c r="A20" t="str">
        <f>IF(B20,VLOOKUP(B20,CATEGORY!A$1:B$41,2,0),"")</f>
        <v>死亡・滅亡</v>
      </c>
      <c r="B20">
        <v>29</v>
      </c>
      <c r="C20" t="s">
        <v>582</v>
      </c>
      <c r="D20" t="str">
        <f>TRACK_PLACE!$A$1&amp;$F$2&amp;"\"&amp;E20&amp;" "&amp;LEFT(C20,33)&amp;".m4a"</f>
        <v>C:\usr\KOEI\Tenshouki95\track\毛利元就\20 興房の死と隆房の嘆き.m4a</v>
      </c>
      <c r="E20" s="2" t="s">
        <v>315</v>
      </c>
      <c r="H20" s="7"/>
      <c r="L20" s="8"/>
    </row>
    <row r="21" spans="1:12" ht="13.5">
      <c r="A21" t="str">
        <f>IF(B21,VLOOKUP(B21,CATEGORY!A$1:B$41,2,0),"")</f>
        <v>山陽地方</v>
      </c>
      <c r="B21">
        <v>7</v>
      </c>
      <c r="C21" t="s">
        <v>577</v>
      </c>
      <c r="D21" t="str">
        <f>TRACK_PLACE!$A$1&amp;$F$2&amp;"\"&amp;E21&amp;" "&amp;LEFT(C21,33)&amp;".m4a"</f>
        <v>C:\usr\KOEI\Tenshouki95\track\毛利元就\21 親心.m4a</v>
      </c>
      <c r="E21" s="2" t="s">
        <v>316</v>
      </c>
      <c r="H21" s="7"/>
      <c r="L21" s="8"/>
    </row>
    <row r="22" spans="1:12" ht="13.5">
      <c r="A22" t="str">
        <f>IF(B22,VLOOKUP(B22,CATEGORY!A$1:B$41,2,0),"")</f>
        <v>山陽地方</v>
      </c>
      <c r="B22">
        <v>7</v>
      </c>
      <c r="C22" t="s">
        <v>578</v>
      </c>
      <c r="D22" t="str">
        <f>TRACK_PLACE!$A$1&amp;$F$2&amp;"\"&amp;E22&amp;" "&amp;LEFT(C22,33)&amp;".m4a"</f>
        <v>C:\usr\KOEI\Tenshouki95\track\毛利元就\22 毛利元就メイン・テーマ(エンディング).m4a</v>
      </c>
      <c r="E22" s="2" t="s">
        <v>317</v>
      </c>
      <c r="G22" s="9"/>
      <c r="H22" s="7"/>
      <c r="L22" s="8"/>
    </row>
    <row r="23" spans="1:8" ht="13.5">
      <c r="A23" t="str">
        <f>IF(B23,VLOOKUP(B23,CATEGORY!A$1:B$41,2,0),"")</f>
        <v>山陽地方</v>
      </c>
      <c r="B23">
        <v>7</v>
      </c>
      <c r="C23" t="s">
        <v>579</v>
      </c>
      <c r="D23" t="str">
        <f>TRACK_PLACE!$A$1&amp;$F$2&amp;"\"&amp;E23&amp;" "&amp;LEFT(C23,33)&amp;".m4a"</f>
        <v>C:\usr\KOEI\Tenshouki95\track\毛利元就\23 元就紀行のテーマ.m4a</v>
      </c>
      <c r="E23" s="2" t="s">
        <v>318</v>
      </c>
      <c r="G23" s="9"/>
      <c r="H23" s="8"/>
    </row>
    <row r="24" spans="1:8" ht="13.5">
      <c r="A24">
        <f>IF(B24,VLOOKUP(B24,CATEGORY!A$1:B$41,2,0),"")</f>
      </c>
      <c r="E24" s="2"/>
      <c r="G24" s="9"/>
      <c r="H24" s="8"/>
    </row>
    <row r="25" spans="1:8" ht="13.5">
      <c r="A25">
        <f>IF(B25,VLOOKUP(B25,CATEGORY!A$1:B$41,2,0),"")</f>
      </c>
      <c r="E25" s="2"/>
      <c r="G25" s="9"/>
      <c r="H25" s="8"/>
    </row>
    <row r="26" spans="1:8" ht="13.5">
      <c r="A26">
        <f>IF(B26,VLOOKUP(B26,CATEGORY!A$1:B$41,2,0),"")</f>
      </c>
      <c r="E26" s="2"/>
      <c r="G26" s="9"/>
      <c r="H26" s="8"/>
    </row>
    <row r="27" spans="1:8" ht="13.5">
      <c r="A27">
        <f>IF(B27,VLOOKUP(B27,CATEGORY!A$1:B$41,2,0),"")</f>
      </c>
      <c r="E27" s="2"/>
      <c r="G27" s="9"/>
      <c r="H27" s="8"/>
    </row>
    <row r="28" spans="1:11" ht="13.5">
      <c r="A28">
        <f>IF(B28,VLOOKUP(B28,CATEGORY!A$1:B$41,2,0),"")</f>
      </c>
      <c r="E28" s="2"/>
      <c r="G28" s="9"/>
      <c r="H28" s="8"/>
      <c r="J28" s="9"/>
      <c r="K28" s="8"/>
    </row>
    <row r="29" spans="1:11" ht="13.5">
      <c r="A29">
        <f>IF(B29,VLOOKUP(B29,CATEGORY!A$1:B$41,2,0),"")</f>
      </c>
      <c r="E29" s="2"/>
      <c r="G29" s="9"/>
      <c r="H29" s="8"/>
      <c r="J29" s="9"/>
      <c r="K29" s="8"/>
    </row>
    <row r="30" spans="1:11" ht="13.5">
      <c r="A30">
        <f>IF(B30,VLOOKUP(B30,CATEGORY!A$1:B$41,2,0),"")</f>
      </c>
      <c r="E30" s="2"/>
      <c r="G30" s="9"/>
      <c r="H30" s="8"/>
      <c r="J30" s="9"/>
      <c r="K30" s="8"/>
    </row>
    <row r="31" spans="1:11" ht="13.5">
      <c r="A31">
        <f>IF(B31,VLOOKUP(B31,CATEGORY!A$1:B$41,2,0),"")</f>
      </c>
      <c r="E31" s="2"/>
      <c r="G31" s="9"/>
      <c r="H31" s="8"/>
      <c r="J31" s="9"/>
      <c r="K31" s="8"/>
    </row>
    <row r="32" spans="1:15" ht="13.5">
      <c r="A32">
        <f>IF(B32,VLOOKUP(B32,CATEGORY!A$1:B$41,2,0),"")</f>
      </c>
      <c r="E32" s="2"/>
      <c r="G32" s="7"/>
      <c r="H32" s="8"/>
      <c r="J32" s="7"/>
      <c r="K32" s="8"/>
      <c r="N32" s="9"/>
      <c r="O32" s="8"/>
    </row>
    <row r="33" spans="1:15" ht="13.5">
      <c r="A33">
        <f>IF(B33,VLOOKUP(B33,CATEGORY!A$1:B$41,2,0),"")</f>
      </c>
      <c r="E33" s="2"/>
      <c r="G33" s="7"/>
      <c r="H33" s="8"/>
      <c r="J33" s="7"/>
      <c r="K33" s="8"/>
      <c r="N33" s="9"/>
      <c r="O33" s="8"/>
    </row>
    <row r="34" spans="1:15" ht="13.5">
      <c r="A34">
        <f>IF(B34,VLOOKUP(B34,CATEGORY!A$1:B$41,2,0),"")</f>
      </c>
      <c r="E34" s="2"/>
      <c r="G34" s="7"/>
      <c r="H34" s="8"/>
      <c r="J34" s="7"/>
      <c r="K34" s="8"/>
      <c r="N34" s="9"/>
      <c r="O34" s="8"/>
    </row>
    <row r="35" spans="1:15" ht="13.5">
      <c r="A35">
        <f>IF(B35,VLOOKUP(B35,CATEGORY!A$1:B$41,2,0),"")</f>
      </c>
      <c r="E35" s="2"/>
      <c r="G35" s="7"/>
      <c r="H35" s="8"/>
      <c r="J35" s="7"/>
      <c r="K35" s="8"/>
      <c r="N35" s="9"/>
      <c r="O35" s="8"/>
    </row>
    <row r="36" spans="1:15" ht="13.5">
      <c r="A36">
        <f>IF(B36,VLOOKUP(B36,CATEGORY!A$1:B$41,2,0),"")</f>
      </c>
      <c r="E36" s="2"/>
      <c r="G36" s="7"/>
      <c r="H36" s="8"/>
      <c r="J36" s="7"/>
      <c r="K36" s="8"/>
      <c r="N36" s="9"/>
      <c r="O36" s="8"/>
    </row>
    <row r="37" spans="1:15" ht="13.5">
      <c r="A37">
        <f>IF(B37,VLOOKUP(B37,CATEGORY!A$1:B$41,2,0),"")</f>
      </c>
      <c r="E37" s="2"/>
      <c r="G37" s="7"/>
      <c r="H37" s="8"/>
      <c r="J37" s="7"/>
      <c r="K37" s="8"/>
      <c r="N37" s="9"/>
      <c r="O37" s="8"/>
    </row>
    <row r="38" spans="1:15" ht="13.5">
      <c r="A38">
        <f>IF(B38,VLOOKUP(B38,CATEGORY!A$1:B$41,2,0),"")</f>
      </c>
      <c r="E38" s="2"/>
      <c r="G38" s="7"/>
      <c r="H38" s="8"/>
      <c r="J38" s="7"/>
      <c r="K38" s="8"/>
      <c r="N38" s="9"/>
      <c r="O38" s="8"/>
    </row>
    <row r="39" spans="1:15" ht="13.5">
      <c r="A39">
        <f>IF(B39,VLOOKUP(B39,CATEGORY!A$1:B$41,2,0),"")</f>
      </c>
      <c r="E39" s="2"/>
      <c r="G39" s="7"/>
      <c r="H39" s="8"/>
      <c r="J39" s="7"/>
      <c r="K39" s="8"/>
      <c r="N39" s="9"/>
      <c r="O39" s="8"/>
    </row>
    <row r="40" spans="1:15" ht="13.5">
      <c r="A40">
        <f>IF(B40,VLOOKUP(B40,CATEGORY!A$1:B$41,2,0),"")</f>
      </c>
      <c r="E40" s="2"/>
      <c r="G40" s="7"/>
      <c r="H40" s="8"/>
      <c r="J40" s="7"/>
      <c r="K40" s="8"/>
      <c r="N40" s="9"/>
      <c r="O40" s="8"/>
    </row>
    <row r="41" spans="1:15" ht="13.5">
      <c r="A41">
        <f>IF(B41,VLOOKUP(B41,CATEGORY!A$1:B$41,2,0),"")</f>
      </c>
      <c r="E41" s="2"/>
      <c r="G41" s="7"/>
      <c r="H41" s="8"/>
      <c r="J41" s="7"/>
      <c r="K41" s="8"/>
      <c r="N41" s="9"/>
      <c r="O41" s="8"/>
    </row>
    <row r="42" spans="1:15" ht="13.5">
      <c r="A42">
        <f>IF(B42,VLOOKUP(B42,CATEGORY!A$1:B$41,2,0),"")</f>
      </c>
      <c r="E42" s="2"/>
      <c r="G42" s="7"/>
      <c r="H42" s="8"/>
      <c r="J42" s="7"/>
      <c r="K42" s="8"/>
      <c r="N42" s="9"/>
      <c r="O42" s="8"/>
    </row>
    <row r="43" spans="1:15" ht="13.5">
      <c r="A43">
        <f>IF(B43,VLOOKUP(B43,CATEGORY!A$1:B$41,2,0),"")</f>
      </c>
      <c r="E43" s="2"/>
      <c r="G43" s="7"/>
      <c r="H43" s="8"/>
      <c r="J43" s="7"/>
      <c r="K43" s="8"/>
      <c r="N43" s="9"/>
      <c r="O43" s="8"/>
    </row>
    <row r="44" spans="1:15" ht="13.5">
      <c r="A44">
        <f>IF(B44,VLOOKUP(B44,CATEGORY!A$1:B$41,2,0),"")</f>
      </c>
      <c r="E44" s="2"/>
      <c r="G44" s="7"/>
      <c r="H44" s="8"/>
      <c r="J44" s="7"/>
      <c r="K44" s="8"/>
      <c r="O44" s="8"/>
    </row>
    <row r="45" spans="1:15" ht="13.5">
      <c r="A45">
        <f>IF(B45,VLOOKUP(B45,CATEGORY!A$1:B$41,2,0),"")</f>
      </c>
      <c r="E45" s="2"/>
      <c r="G45" s="7"/>
      <c r="H45" s="8"/>
      <c r="J45" s="7"/>
      <c r="K45" s="8"/>
      <c r="O45" s="8"/>
    </row>
    <row r="46" spans="1:15" ht="13.5">
      <c r="A46">
        <f>IF(B46,VLOOKUP(B46,CATEGORY!A$1:B$41,2,0),"")</f>
      </c>
      <c r="E46" s="2"/>
      <c r="G46" s="7"/>
      <c r="H46" s="8"/>
      <c r="J46" s="7"/>
      <c r="K46" s="8"/>
      <c r="O46" s="8"/>
    </row>
    <row r="47" spans="1:15" ht="13.5">
      <c r="A47">
        <f>IF(B47,VLOOKUP(B47,CATEGORY!A$1:B$41,2,0),"")</f>
      </c>
      <c r="E47" s="2"/>
      <c r="G47" s="7"/>
      <c r="H47" s="8"/>
      <c r="J47" s="7"/>
      <c r="K47" s="8"/>
      <c r="O47" s="8"/>
    </row>
    <row r="48" spans="1:15" ht="13.5">
      <c r="A48">
        <f>IF(B48,VLOOKUP(B48,CATEGORY!A$1:B$41,2,0),"")</f>
      </c>
      <c r="E48" s="2"/>
      <c r="G48" s="7"/>
      <c r="J48" s="7"/>
      <c r="K48" s="8"/>
      <c r="O48" s="8"/>
    </row>
    <row r="49" spans="1:15" ht="13.5">
      <c r="A49">
        <f>IF(B49,VLOOKUP(B49,CATEGORY!A$1:B$41,2,0),"")</f>
      </c>
      <c r="E49" s="2"/>
      <c r="G49" s="7"/>
      <c r="J49" s="7"/>
      <c r="K49" s="8"/>
      <c r="O49" s="8"/>
    </row>
    <row r="50" spans="1:15" ht="13.5">
      <c r="A50">
        <f>IF(B50,VLOOKUP(B50,CATEGORY!A$1:B$41,2,0),"")</f>
      </c>
      <c r="E50" s="2"/>
      <c r="G50" s="7"/>
      <c r="J50" s="7"/>
      <c r="K50" s="8"/>
      <c r="O50" s="8"/>
    </row>
    <row r="51" spans="1:15" ht="13.5">
      <c r="A51">
        <f>IF(B51,VLOOKUP(B51,CATEGORY!A$1:B$41,2,0),"")</f>
      </c>
      <c r="E51" s="2"/>
      <c r="J51" s="7"/>
      <c r="K51" s="7"/>
      <c r="O51" s="8"/>
    </row>
    <row r="52" spans="1:15" ht="13.5">
      <c r="A52">
        <f>IF(B52,VLOOKUP(B52,CATEGORY!A$1:B$41,2,0),"")</f>
      </c>
      <c r="E52" s="2"/>
      <c r="J52" s="7"/>
      <c r="K52" s="7"/>
      <c r="O52" s="8"/>
    </row>
    <row r="53" spans="1:15" ht="13.5">
      <c r="A53">
        <f>IF(B53,VLOOKUP(B53,CATEGORY!A$1:B$41,2,0),"")</f>
      </c>
      <c r="E53" s="2"/>
      <c r="J53" s="7"/>
      <c r="K53" s="7"/>
      <c r="O53" s="8"/>
    </row>
    <row r="54" spans="1:15" ht="13.5">
      <c r="A54">
        <f>IF(B54,VLOOKUP(B54,CATEGORY!A$1:B$41,2,0),"")</f>
      </c>
      <c r="E54" s="2"/>
      <c r="J54" s="7"/>
      <c r="K54" s="7"/>
      <c r="O54" s="8"/>
    </row>
    <row r="55" spans="1:15" ht="13.5">
      <c r="A55">
        <f>IF(B55,VLOOKUP(B55,CATEGORY!A$1:B$41,2,0),"")</f>
      </c>
      <c r="E55" s="2"/>
      <c r="J55" s="7"/>
      <c r="K55" s="7"/>
      <c r="O55" s="8"/>
    </row>
    <row r="56" spans="1:15" ht="13.5">
      <c r="A56">
        <f>IF(B56,VLOOKUP(B56,CATEGORY!A$1:B$41,2,0),"")</f>
      </c>
      <c r="E56" s="2"/>
      <c r="J56" s="7"/>
      <c r="K56" s="7"/>
      <c r="O56" s="8"/>
    </row>
    <row r="57" spans="5:15" ht="13.5">
      <c r="E57" s="2"/>
      <c r="J57" s="7"/>
      <c r="K57" s="7"/>
      <c r="O57" s="8"/>
    </row>
    <row r="58" spans="5:15" ht="13.5">
      <c r="E58" s="2"/>
      <c r="J58" s="7"/>
      <c r="K58" s="7"/>
      <c r="O58" s="8"/>
    </row>
    <row r="59" ht="13.5">
      <c r="E59" s="2"/>
    </row>
    <row r="60" ht="13.5">
      <c r="E60" s="2"/>
    </row>
    <row r="74" spans="7:11" ht="13.5">
      <c r="G74" s="7"/>
      <c r="J74" s="9"/>
      <c r="K74" s="8"/>
    </row>
    <row r="75" spans="7:11" ht="13.5">
      <c r="G75" s="7"/>
      <c r="J75" s="9"/>
      <c r="K75" s="8"/>
    </row>
    <row r="76" spans="7:11" ht="13.5">
      <c r="G76" s="7"/>
      <c r="J76" s="9"/>
      <c r="K76" s="8"/>
    </row>
    <row r="77" spans="7:11" ht="13.5">
      <c r="G77" s="7"/>
      <c r="J77" s="9"/>
      <c r="K77" s="8"/>
    </row>
    <row r="78" spans="7:11" ht="13.5">
      <c r="G78" s="7"/>
      <c r="J78" s="9"/>
      <c r="K78" s="8"/>
    </row>
    <row r="79" spans="7:11" ht="13.5">
      <c r="G79" s="7"/>
      <c r="J79" s="9"/>
      <c r="K79" s="8"/>
    </row>
    <row r="80" spans="7:11" ht="13.5">
      <c r="G80" s="7"/>
      <c r="J80" s="9"/>
      <c r="K80" s="8"/>
    </row>
    <row r="81" spans="7:11" ht="13.5">
      <c r="G81" s="7"/>
      <c r="J81" s="9"/>
      <c r="K81" s="8"/>
    </row>
    <row r="82" spans="7:11" ht="13.5">
      <c r="G82" s="7"/>
      <c r="J82" s="9"/>
      <c r="K82" s="8"/>
    </row>
    <row r="83" spans="7:11" ht="13.5">
      <c r="G83" s="7"/>
      <c r="J83" s="9"/>
      <c r="K83" s="8"/>
    </row>
    <row r="84" spans="7:11" ht="13.5">
      <c r="G84" s="7"/>
      <c r="J84" s="9"/>
      <c r="K84" s="8"/>
    </row>
    <row r="85" spans="7:11" ht="13.5">
      <c r="G85" s="7"/>
      <c r="J85" s="9"/>
      <c r="K85" s="8"/>
    </row>
    <row r="86" spans="7:11" ht="13.5">
      <c r="G86" s="7"/>
      <c r="K86" s="8"/>
    </row>
    <row r="87" spans="7:11" ht="13.5">
      <c r="G87" s="7"/>
      <c r="K87" s="8"/>
    </row>
    <row r="88" spans="7:11" ht="13.5">
      <c r="G88" s="7"/>
      <c r="K88" s="8"/>
    </row>
    <row r="89" spans="7:11" ht="13.5">
      <c r="G89" s="7"/>
      <c r="K89" s="8"/>
    </row>
    <row r="90" spans="7:11" ht="13.5">
      <c r="G90" s="7"/>
      <c r="K90" s="8"/>
    </row>
    <row r="91" spans="7:11" ht="13.5">
      <c r="G91" s="7"/>
      <c r="K91" s="8"/>
    </row>
    <row r="92" spans="7:11" ht="13.5">
      <c r="G92" s="7"/>
      <c r="K92" s="8"/>
    </row>
    <row r="93" spans="7:11" ht="13.5">
      <c r="G93" s="7"/>
      <c r="K93" s="8"/>
    </row>
    <row r="94" spans="7:11" ht="13.5">
      <c r="G94" s="7"/>
      <c r="J94" s="9"/>
      <c r="K94" s="8"/>
    </row>
    <row r="95" spans="7:11" ht="13.5">
      <c r="G95" s="7"/>
      <c r="J95" s="9"/>
      <c r="K95" s="8"/>
    </row>
    <row r="96" spans="7:11" ht="13.5">
      <c r="G96" s="7"/>
      <c r="J96" s="9"/>
      <c r="K96" s="8"/>
    </row>
    <row r="97" spans="7:11" ht="13.5">
      <c r="G97" s="7"/>
      <c r="J97" s="9"/>
      <c r="K97" s="8"/>
    </row>
    <row r="98" spans="7:11" ht="13.5">
      <c r="G98" s="7"/>
      <c r="J98" s="9"/>
      <c r="K98" s="8"/>
    </row>
    <row r="99" spans="7:11" ht="13.5">
      <c r="G99" s="7"/>
      <c r="J99" s="9"/>
      <c r="K99" s="8"/>
    </row>
    <row r="100" spans="7:11" ht="13.5">
      <c r="G100" s="7"/>
      <c r="J100" s="9"/>
      <c r="K100" s="8"/>
    </row>
    <row r="101" spans="7:11" ht="13.5">
      <c r="G101" s="7"/>
      <c r="J101" s="9"/>
      <c r="K101" s="8"/>
    </row>
    <row r="102" spans="7:11" ht="13.5">
      <c r="G102" s="7"/>
      <c r="J102" s="9"/>
      <c r="K102" s="8"/>
    </row>
    <row r="103" spans="7:11" ht="13.5">
      <c r="G103" s="7"/>
      <c r="J103" s="9"/>
      <c r="K103" s="8"/>
    </row>
    <row r="104" spans="7:11" ht="13.5">
      <c r="G104" s="7"/>
      <c r="J104" s="9"/>
      <c r="K104" s="8"/>
    </row>
    <row r="105" spans="7:11" ht="13.5">
      <c r="G105" s="7"/>
      <c r="J105" s="9"/>
      <c r="K105" s="8"/>
    </row>
    <row r="106" spans="7:11" ht="13.5">
      <c r="G106" s="7"/>
      <c r="K106" s="8"/>
    </row>
    <row r="107" spans="7:11" ht="13.5">
      <c r="G107" s="7"/>
      <c r="K107" s="8"/>
    </row>
    <row r="108" spans="7:11" ht="13.5">
      <c r="G108" s="7"/>
      <c r="K108" s="8"/>
    </row>
    <row r="109" spans="7:11" ht="13.5">
      <c r="G109" s="7"/>
      <c r="K109" s="8"/>
    </row>
    <row r="110" spans="7:11" ht="13.5">
      <c r="G110" s="7"/>
      <c r="K110" s="8"/>
    </row>
    <row r="111" spans="7:11" ht="13.5">
      <c r="G111" s="7"/>
      <c r="K111" s="8"/>
    </row>
    <row r="112" spans="7:11" ht="13.5">
      <c r="G112" s="7"/>
      <c r="K112" s="8"/>
    </row>
    <row r="113" spans="7:11" ht="13.5">
      <c r="G113" s="7"/>
      <c r="K113" s="8"/>
    </row>
    <row r="114" spans="7:11" ht="13.5">
      <c r="G114" s="7"/>
      <c r="J114" s="9"/>
      <c r="K114" s="8"/>
    </row>
    <row r="115" spans="7:11" ht="13.5">
      <c r="G115" s="7"/>
      <c r="J115" s="9"/>
      <c r="K115" s="8"/>
    </row>
    <row r="116" spans="7:11" ht="13.5">
      <c r="G116" s="7"/>
      <c r="J116" s="9"/>
      <c r="K116" s="8"/>
    </row>
    <row r="117" spans="7:11" ht="13.5">
      <c r="G117" s="7"/>
      <c r="J117" s="9"/>
      <c r="K117" s="8"/>
    </row>
    <row r="118" spans="7:11" ht="13.5">
      <c r="G118" s="7"/>
      <c r="J118" s="9"/>
      <c r="K118" s="8"/>
    </row>
    <row r="119" spans="7:11" ht="13.5">
      <c r="G119" s="7"/>
      <c r="J119" s="9"/>
      <c r="K119" s="8"/>
    </row>
    <row r="120" spans="7:11" ht="13.5">
      <c r="G120" s="7"/>
      <c r="J120" s="9"/>
      <c r="K120" s="8"/>
    </row>
    <row r="121" spans="7:11" ht="13.5">
      <c r="G121" s="7"/>
      <c r="J121" s="9"/>
      <c r="K121" s="8"/>
    </row>
    <row r="122" spans="7:11" ht="13.5">
      <c r="G122" s="7"/>
      <c r="J122" s="9"/>
      <c r="K122" s="8"/>
    </row>
    <row r="123" spans="7:11" ht="13.5">
      <c r="G123" s="7"/>
      <c r="J123" s="9"/>
      <c r="K123" s="8"/>
    </row>
    <row r="124" spans="7:11" ht="13.5">
      <c r="G124" s="7"/>
      <c r="J124" s="9"/>
      <c r="K124" s="8"/>
    </row>
    <row r="125" spans="7:11" ht="13.5">
      <c r="G125" s="7"/>
      <c r="J125" s="9"/>
      <c r="K125" s="8"/>
    </row>
    <row r="126" spans="7:11" ht="13.5">
      <c r="G126" s="7"/>
      <c r="K126" s="8"/>
    </row>
    <row r="127" spans="7:11" ht="13.5">
      <c r="G127" s="7"/>
      <c r="K127" s="8"/>
    </row>
    <row r="128" spans="7:11" ht="13.5">
      <c r="G128" s="7"/>
      <c r="K128" s="8"/>
    </row>
    <row r="129" spans="7:11" ht="13.5">
      <c r="G129" s="7"/>
      <c r="K129" s="8"/>
    </row>
  </sheetData>
  <conditionalFormatting sqref="C1:D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tabColor indexed="44"/>
  </sheetPr>
  <dimension ref="A1:O129"/>
  <sheetViews>
    <sheetView workbookViewId="0" topLeftCell="A1">
      <selection activeCell="B23" sqref="B23"/>
    </sheetView>
  </sheetViews>
  <sheetFormatPr defaultColWidth="9.00390625" defaultRowHeight="13.5"/>
  <cols>
    <col min="1" max="1" width="11.00390625" style="0" bestFit="1" customWidth="1"/>
    <col min="3" max="3" width="37.75390625" style="0" customWidth="1"/>
    <col min="4" max="4" width="73.375" style="0" bestFit="1" customWidth="1"/>
  </cols>
  <sheetData>
    <row r="1" spans="1:12" ht="13.5">
      <c r="A1" t="str">
        <f>IF(B1,VLOOKUP(B1,CATEGORY!A$1:B$41,2,0),"")</f>
        <v>海外貿易港</v>
      </c>
      <c r="B1">
        <v>11</v>
      </c>
      <c r="C1" t="s">
        <v>537</v>
      </c>
      <c r="D1" t="str">
        <f>TRACK_PLACE!$A$1&amp;$F$2&amp;"\"&amp;E1&amp;" "&amp;LEFT(C1,33)&amp;".m4a"</f>
        <v>C:\usr\KOEI\Tenshouki95\track\江\01 江 ～姫たちの戦国～.m4a</v>
      </c>
      <c r="E1" s="2" t="s">
        <v>309</v>
      </c>
      <c r="G1" s="9"/>
      <c r="H1" s="7"/>
      <c r="K1" s="9"/>
      <c r="L1" s="8"/>
    </row>
    <row r="2" spans="1:12" ht="13.5">
      <c r="A2" t="str">
        <f>IF(B2,VLOOKUP(B2,CATEGORY!A$1:B$41,2,0),"")</f>
        <v>関東地方</v>
      </c>
      <c r="B2">
        <v>2</v>
      </c>
      <c r="C2" t="s">
        <v>538</v>
      </c>
      <c r="D2" t="str">
        <f>TRACK_PLACE!$A$1&amp;$F$2&amp;"\"&amp;E2&amp;" "&amp;LEFT(C2,33)&amp;".m4a"</f>
        <v>C:\usr\KOEI\Tenshouki95\track\江\02 美つめる.m4a</v>
      </c>
      <c r="E2" s="2" t="s">
        <v>480</v>
      </c>
      <c r="F2" t="str">
        <f ca="1">RIGHT(CELL("filename",B3),LEN(CELL("filename",B3))-FIND("]",CELL("filename",B3)))</f>
        <v>江</v>
      </c>
      <c r="G2" s="9"/>
      <c r="H2" s="7"/>
      <c r="K2" s="9"/>
      <c r="L2" s="8"/>
    </row>
    <row r="3" spans="1:12" ht="13.5">
      <c r="A3" t="str">
        <f>IF(B3,VLOOKUP(B3,CATEGORY!A$1:B$41,2,0),"")</f>
        <v>関東地方</v>
      </c>
      <c r="B3">
        <v>2</v>
      </c>
      <c r="C3" t="s">
        <v>539</v>
      </c>
      <c r="D3" t="str">
        <f>TRACK_PLACE!$A$1&amp;$F$2&amp;"\"&amp;E3&amp;" "&amp;LEFT(C3,33)&amp;".m4a"</f>
        <v>C:\usr\KOEI\Tenshouki95\track\江\03 愛、今日.m4a</v>
      </c>
      <c r="E3" s="2" t="s">
        <v>297</v>
      </c>
      <c r="G3" s="9"/>
      <c r="H3" s="7"/>
      <c r="K3" s="9"/>
      <c r="L3" s="8"/>
    </row>
    <row r="4" spans="1:12" ht="13.5">
      <c r="A4" t="str">
        <f>IF(B4,VLOOKUP(B4,CATEGORY!A$1:B$41,2,0),"")</f>
        <v>関東地方</v>
      </c>
      <c r="B4">
        <v>2</v>
      </c>
      <c r="C4" t="s">
        <v>540</v>
      </c>
      <c r="D4" t="str">
        <f>TRACK_PLACE!$A$1&amp;$F$2&amp;"\"&amp;E4&amp;" "&amp;LEFT(C4,33)&amp;".m4a"</f>
        <v>C:\usr\KOEI\Tenshouki95\track\江\04 音涯.m4a</v>
      </c>
      <c r="E4" s="2" t="s">
        <v>298</v>
      </c>
      <c r="G4" s="9"/>
      <c r="H4" s="7"/>
      <c r="K4" s="9"/>
      <c r="L4" s="8"/>
    </row>
    <row r="5" spans="1:12" ht="13.5">
      <c r="A5" t="str">
        <f>IF(B5,VLOOKUP(B5,CATEGORY!A$1:B$41,2,0),"")</f>
        <v>戦争・夏</v>
      </c>
      <c r="B5">
        <v>15</v>
      </c>
      <c r="C5" t="s">
        <v>541</v>
      </c>
      <c r="D5" t="str">
        <f>TRACK_PLACE!$A$1&amp;$F$2&amp;"\"&amp;E5&amp;" "&amp;LEFT(C5,33)&amp;".m4a"</f>
        <v>C:\usr\KOEI\Tenshouki95\track\江\05 火坐穴.m4a</v>
      </c>
      <c r="E5" s="2" t="s">
        <v>299</v>
      </c>
      <c r="G5" s="9"/>
      <c r="H5" s="7"/>
      <c r="K5" s="9"/>
      <c r="L5" s="8"/>
    </row>
    <row r="6" spans="1:12" ht="13.5">
      <c r="A6">
        <f>IF(B6,VLOOKUP(B6,CATEGORY!A$1:B$41,2,0),"")</f>
      </c>
      <c r="C6" t="s">
        <v>542</v>
      </c>
      <c r="D6" t="str">
        <f>TRACK_PLACE!$A$1&amp;$F$2&amp;"\"&amp;E6&amp;" "&amp;LEFT(C6,33)&amp;".m4a"</f>
        <v>C:\usr\KOEI\Tenshouki95\track\江\06 世と際.m4a</v>
      </c>
      <c r="E6" s="2" t="s">
        <v>300</v>
      </c>
      <c r="G6" s="9"/>
      <c r="H6" s="7"/>
      <c r="K6" s="9"/>
      <c r="L6" s="8"/>
    </row>
    <row r="7" spans="1:12" ht="13.5">
      <c r="A7" t="str">
        <f>IF(B7,VLOOKUP(B7,CATEGORY!A$1:B$41,2,0),"")</f>
        <v>戦争・名将</v>
      </c>
      <c r="B7">
        <v>19</v>
      </c>
      <c r="C7" t="s">
        <v>543</v>
      </c>
      <c r="D7" t="str">
        <f>TRACK_PLACE!$A$1&amp;$F$2&amp;"\"&amp;E7&amp;" "&amp;LEFT(C7,33)&amp;".m4a"</f>
        <v>C:\usr\KOEI\Tenshouki95\track\江\07 夜に寄る.m4a</v>
      </c>
      <c r="E7" s="2" t="s">
        <v>301</v>
      </c>
      <c r="G7" s="9"/>
      <c r="H7" s="7"/>
      <c r="K7" s="9"/>
      <c r="L7" s="8"/>
    </row>
    <row r="8" spans="1:12" ht="13.5">
      <c r="A8" t="str">
        <f>IF(B8,VLOOKUP(B8,CATEGORY!A$1:B$41,2,0),"")</f>
        <v>死亡・滅亡</v>
      </c>
      <c r="B8">
        <v>29</v>
      </c>
      <c r="C8" t="s">
        <v>544</v>
      </c>
      <c r="D8" t="str">
        <f>TRACK_PLACE!$A$1&amp;$F$2&amp;"\"&amp;E8&amp;" "&amp;LEFT(C8,33)&amp;".m4a"</f>
        <v>C:\usr\KOEI\Tenshouki95\track\江\08 素意寝.m4a</v>
      </c>
      <c r="E8" s="2" t="s">
        <v>302</v>
      </c>
      <c r="G8" s="9"/>
      <c r="H8" s="7"/>
      <c r="K8" s="9"/>
      <c r="L8" s="8"/>
    </row>
    <row r="9" spans="1:12" ht="13.5">
      <c r="A9" t="str">
        <f>IF(B9,VLOOKUP(B9,CATEGORY!A$1:B$41,2,0),"")</f>
        <v>関東地方</v>
      </c>
      <c r="B9">
        <v>2</v>
      </c>
      <c r="C9" t="s">
        <v>545</v>
      </c>
      <c r="D9" t="str">
        <f>TRACK_PLACE!$A$1&amp;$F$2&amp;"\"&amp;E9&amp;" "&amp;LEFT(C9,33)&amp;".m4a"</f>
        <v>C:\usr\KOEI\Tenshouki95\track\江\09 良い良い.m4a</v>
      </c>
      <c r="E9" s="2" t="s">
        <v>303</v>
      </c>
      <c r="G9" s="9"/>
      <c r="H9" s="7"/>
      <c r="K9" s="9"/>
      <c r="L9" s="8"/>
    </row>
    <row r="10" spans="1:12" ht="13.5">
      <c r="A10" t="str">
        <f>IF(B10,VLOOKUP(B10,CATEGORY!A$1:B$41,2,0),"")</f>
        <v>関東地方</v>
      </c>
      <c r="B10">
        <v>2</v>
      </c>
      <c r="C10" t="s">
        <v>546</v>
      </c>
      <c r="D10" t="str">
        <f>TRACK_PLACE!$A$1&amp;$F$2&amp;"\"&amp;E10&amp;" "&amp;LEFT(C10,33)&amp;".m4a"</f>
        <v>C:\usr\KOEI\Tenshouki95\track\江\10 春か、遠く.m4a</v>
      </c>
      <c r="E10" s="2" t="s">
        <v>304</v>
      </c>
      <c r="G10" s="9"/>
      <c r="H10" s="7"/>
      <c r="K10" s="9"/>
      <c r="L10" s="8"/>
    </row>
    <row r="11" spans="1:12" ht="13.5">
      <c r="A11" t="str">
        <f>IF(B11,VLOOKUP(B11,CATEGORY!A$1:B$41,2,0),"")</f>
        <v>関東地方</v>
      </c>
      <c r="B11">
        <v>2</v>
      </c>
      <c r="C11" t="s">
        <v>547</v>
      </c>
      <c r="D11" t="str">
        <f>TRACK_PLACE!$A$1&amp;$F$2&amp;"\"&amp;E11&amp;" "&amp;LEFT(C11,33)&amp;".m4a"</f>
        <v>C:\usr\KOEI\Tenshouki95\track\江\11 鷹が夢.m4a</v>
      </c>
      <c r="E11" s="2" t="s">
        <v>305</v>
      </c>
      <c r="G11" s="9"/>
      <c r="H11" s="7"/>
      <c r="K11" s="9"/>
      <c r="L11" s="8"/>
    </row>
    <row r="12" spans="1:12" ht="13.5">
      <c r="A12">
        <f>IF(B12,VLOOKUP(B12,CATEGORY!A$1:B$41,2,0),"")</f>
      </c>
      <c r="C12" t="s">
        <v>548</v>
      </c>
      <c r="D12" t="str">
        <f>TRACK_PLACE!$A$1&amp;$F$2&amp;"\"&amp;E12&amp;" "&amp;LEFT(C12,33)&amp;".m4a"</f>
        <v>C:\usr\KOEI\Tenshouki95\track\江\12 ひょん.m4a</v>
      </c>
      <c r="E12" s="2" t="s">
        <v>306</v>
      </c>
      <c r="G12" s="9"/>
      <c r="H12" s="7"/>
      <c r="K12" s="9"/>
      <c r="L12" s="8"/>
    </row>
    <row r="13" spans="1:12" ht="13.5">
      <c r="A13" t="str">
        <f>IF(B13,VLOOKUP(B13,CATEGORY!A$1:B$41,2,0),"")</f>
        <v>関東地方</v>
      </c>
      <c r="B13">
        <v>2</v>
      </c>
      <c r="C13" t="s">
        <v>549</v>
      </c>
      <c r="D13" t="str">
        <f>TRACK_PLACE!$A$1&amp;$F$2&amp;"\"&amp;E13&amp;" "&amp;LEFT(C13,33)&amp;".m4a"</f>
        <v>C:\usr\KOEI\Tenshouki95\track\江\13 目を細めて.m4a</v>
      </c>
      <c r="E13" s="2" t="s">
        <v>307</v>
      </c>
      <c r="H13" s="7"/>
      <c r="L13" s="8"/>
    </row>
    <row r="14" spans="1:12" ht="13.5">
      <c r="A14" t="str">
        <f>IF(B14,VLOOKUP(B14,CATEGORY!A$1:B$41,2,0),"")</f>
        <v>関東地方</v>
      </c>
      <c r="B14">
        <v>2</v>
      </c>
      <c r="C14" t="s">
        <v>550</v>
      </c>
      <c r="D14" t="str">
        <f>TRACK_PLACE!$A$1&amp;$F$2&amp;"\"&amp;E14&amp;" "&amp;LEFT(C14,33)&amp;".m4a"</f>
        <v>C:\usr\KOEI\Tenshouki95\track\江\14 今の果てまで.m4a</v>
      </c>
      <c r="E14" s="2" t="s">
        <v>308</v>
      </c>
      <c r="H14" s="7"/>
      <c r="L14" s="8"/>
    </row>
    <row r="15" spans="1:12" ht="13.5">
      <c r="A15" t="str">
        <f>IF(B15,VLOOKUP(B15,CATEGORY!A$1:B$41,2,0),"")</f>
        <v>関東地方</v>
      </c>
      <c r="B15">
        <v>2</v>
      </c>
      <c r="C15" t="s">
        <v>551</v>
      </c>
      <c r="D15" t="str">
        <f>TRACK_PLACE!$A$1&amp;$F$2&amp;"\"&amp;E15&amp;" "&amp;LEFT(C15,33)&amp;".m4a"</f>
        <v>C:\usr\KOEI\Tenshouki95\track\江\15 いろ愛.m4a</v>
      </c>
      <c r="E15" s="2" t="s">
        <v>310</v>
      </c>
      <c r="H15" s="7"/>
      <c r="L15" s="8"/>
    </row>
    <row r="16" spans="1:12" ht="13.5">
      <c r="A16" t="str">
        <f>IF(B16,VLOOKUP(B16,CATEGORY!A$1:B$41,2,0),"")</f>
        <v>戦争・春</v>
      </c>
      <c r="B16">
        <v>14</v>
      </c>
      <c r="C16" t="s">
        <v>552</v>
      </c>
      <c r="D16" t="str">
        <f>TRACK_PLACE!$A$1&amp;$F$2&amp;"\"&amp;E16&amp;" "&amp;LEFT(C16,33)&amp;".m4a"</f>
        <v>C:\usr\KOEI\Tenshouki95\track\江\16 のわき.m4a</v>
      </c>
      <c r="E16" s="2" t="s">
        <v>311</v>
      </c>
      <c r="H16" s="7"/>
      <c r="L16" s="8"/>
    </row>
    <row r="17" spans="1:12" ht="13.5">
      <c r="A17" t="str">
        <f>IF(B17,VLOOKUP(B17,CATEGORY!A$1:B$41,2,0),"")</f>
        <v>関東地方</v>
      </c>
      <c r="B17">
        <v>2</v>
      </c>
      <c r="C17" t="s">
        <v>553</v>
      </c>
      <c r="D17" t="str">
        <f>TRACK_PLACE!$A$1&amp;$F$2&amp;"\"&amp;E17&amp;" "&amp;LEFT(C17,33)&amp;".m4a"</f>
        <v>C:\usr\KOEI\Tenshouki95\track\江\17 残ル。.m4a</v>
      </c>
      <c r="E17" s="2" t="s">
        <v>312</v>
      </c>
      <c r="H17" s="7"/>
      <c r="L17" s="8"/>
    </row>
    <row r="18" spans="1:12" ht="13.5">
      <c r="A18" t="str">
        <f>IF(B18,VLOOKUP(B18,CATEGORY!A$1:B$41,2,0),"")</f>
        <v>関東地方</v>
      </c>
      <c r="B18">
        <v>2</v>
      </c>
      <c r="C18" t="s">
        <v>554</v>
      </c>
      <c r="D18" t="str">
        <f>TRACK_PLACE!$A$1&amp;$F$2&amp;"\"&amp;E18&amp;" "&amp;LEFT(C18,33)&amp;".m4a"</f>
        <v>C:\usr\KOEI\Tenshouki95\track\江\18 字に沁む声.m4a</v>
      </c>
      <c r="E18" s="2" t="s">
        <v>313</v>
      </c>
      <c r="H18" s="7"/>
      <c r="L18" s="8"/>
    </row>
    <row r="19" spans="1:12" ht="13.5">
      <c r="A19" t="str">
        <f>IF(B19,VLOOKUP(B19,CATEGORY!A$1:B$41,2,0),"")</f>
        <v>関東地方</v>
      </c>
      <c r="B19">
        <v>2</v>
      </c>
      <c r="C19" t="s">
        <v>555</v>
      </c>
      <c r="D19" t="str">
        <f>TRACK_PLACE!$A$1&amp;$F$2&amp;"\"&amp;E19&amp;" "&amp;LEFT(C19,33)&amp;".m4a"</f>
        <v>C:\usr\KOEI\Tenshouki95\track\江\19 闘来.m4a</v>
      </c>
      <c r="E19" s="2" t="s">
        <v>314</v>
      </c>
      <c r="H19" s="7"/>
      <c r="L19" s="8"/>
    </row>
    <row r="20" spans="1:12" ht="13.5">
      <c r="A20">
        <f>IF(B20,VLOOKUP(B20,CATEGORY!A$1:B$41,2,0),"")</f>
      </c>
      <c r="C20" t="s">
        <v>556</v>
      </c>
      <c r="D20" t="str">
        <f>TRACK_PLACE!$A$1&amp;$F$2&amp;"\"&amp;E20&amp;" "&amp;LEFT(C20,33)&amp;".m4a"</f>
        <v>C:\usr\KOEI\Tenshouki95\track\江\20 多意武.m4a</v>
      </c>
      <c r="E20" s="2" t="s">
        <v>315</v>
      </c>
      <c r="H20" s="7"/>
      <c r="L20" s="8"/>
    </row>
    <row r="21" spans="1:12" ht="13.5">
      <c r="A21" t="str">
        <f>IF(B21,VLOOKUP(B21,CATEGORY!A$1:B$41,2,0),"")</f>
        <v>関東地方</v>
      </c>
      <c r="B21">
        <v>2</v>
      </c>
      <c r="C21" t="s">
        <v>557</v>
      </c>
      <c r="D21" t="str">
        <f>TRACK_PLACE!$A$1&amp;$F$2&amp;"\"&amp;E21&amp;" "&amp;LEFT(C21,33)&amp;".m4a"</f>
        <v>C:\usr\KOEI\Tenshouki95\track\江\21 手の鳴る宝へ.m4a</v>
      </c>
      <c r="E21" s="2" t="s">
        <v>316</v>
      </c>
      <c r="H21" s="7"/>
      <c r="L21" s="8"/>
    </row>
    <row r="22" spans="1:12" ht="13.5">
      <c r="A22" t="str">
        <f>IF(B22,VLOOKUP(B22,CATEGORY!A$1:B$41,2,0),"")</f>
        <v>関東地方</v>
      </c>
      <c r="B22">
        <v>2</v>
      </c>
      <c r="C22" t="s">
        <v>558</v>
      </c>
      <c r="D22" t="str">
        <f>TRACK_PLACE!$A$1&amp;$F$2&amp;"\"&amp;E22&amp;" "&amp;LEFT(C22,33)&amp;".m4a"</f>
        <v>C:\usr\KOEI\Tenshouki95\track\江\22 詩る。 ～江紀行～.m4a</v>
      </c>
      <c r="E22" s="2" t="s">
        <v>317</v>
      </c>
      <c r="G22" s="9"/>
      <c r="H22" s="7"/>
      <c r="L22" s="8"/>
    </row>
    <row r="23" spans="5:8" ht="13.5">
      <c r="E23" s="2"/>
      <c r="G23" s="9"/>
      <c r="H23" s="8"/>
    </row>
    <row r="24" spans="1:8" ht="13.5">
      <c r="A24">
        <f>IF(B24,VLOOKUP(B24,CATEGORY!A$1:B$41,2,0),"")</f>
      </c>
      <c r="E24" s="2"/>
      <c r="G24" s="9"/>
      <c r="H24" s="8"/>
    </row>
    <row r="25" spans="1:8" ht="13.5">
      <c r="A25">
        <f>IF(B25,VLOOKUP(B25,CATEGORY!A$1:B$41,2,0),"")</f>
      </c>
      <c r="E25" s="2"/>
      <c r="G25" s="9"/>
      <c r="H25" s="8"/>
    </row>
    <row r="26" spans="1:8" ht="13.5">
      <c r="A26">
        <f>IF(B26,VLOOKUP(B26,CATEGORY!A$1:B$41,2,0),"")</f>
      </c>
      <c r="E26" s="2"/>
      <c r="G26" s="9"/>
      <c r="H26" s="8"/>
    </row>
    <row r="27" spans="1:8" ht="13.5">
      <c r="A27">
        <f>IF(B27,VLOOKUP(B27,CATEGORY!A$1:B$41,2,0),"")</f>
      </c>
      <c r="E27" s="2"/>
      <c r="G27" s="9"/>
      <c r="H27" s="8"/>
    </row>
    <row r="28" spans="1:8" ht="13.5">
      <c r="A28">
        <f>IF(B28,VLOOKUP(B28,CATEGORY!A$1:B$41,2,0),"")</f>
      </c>
      <c r="E28" s="2"/>
      <c r="G28" s="9"/>
      <c r="H28" s="8"/>
    </row>
    <row r="29" spans="1:8" ht="13.5">
      <c r="A29">
        <f>IF(B29,VLOOKUP(B29,CATEGORY!A$1:B$41,2,0),"")</f>
      </c>
      <c r="E29" s="2"/>
      <c r="G29" s="9"/>
      <c r="H29" s="8"/>
    </row>
    <row r="30" spans="1:8" ht="13.5">
      <c r="A30">
        <f>IF(B30,VLOOKUP(B30,CATEGORY!A$1:B$41,2,0),"")</f>
      </c>
      <c r="E30" s="2"/>
      <c r="G30" s="9"/>
      <c r="H30" s="8"/>
    </row>
    <row r="31" spans="1:8" ht="13.5">
      <c r="A31">
        <f>IF(B31,VLOOKUP(B31,CATEGORY!A$1:B$41,2,0),"")</f>
      </c>
      <c r="E31" s="2"/>
      <c r="G31" s="9"/>
      <c r="H31" s="8"/>
    </row>
    <row r="32" spans="1:15" ht="13.5">
      <c r="A32">
        <f>IF(B32,VLOOKUP(B32,CATEGORY!A$1:B$41,2,0),"")</f>
      </c>
      <c r="E32" s="2"/>
      <c r="H32" s="8"/>
      <c r="J32" s="7"/>
      <c r="K32" s="7"/>
      <c r="N32" s="9"/>
      <c r="O32" s="8"/>
    </row>
    <row r="33" spans="1:15" ht="13.5">
      <c r="A33">
        <f>IF(B33,VLOOKUP(B33,CATEGORY!A$1:B$41,2,0),"")</f>
      </c>
      <c r="E33" s="2"/>
      <c r="H33" s="8"/>
      <c r="J33" s="7"/>
      <c r="K33" s="7"/>
      <c r="N33" s="9"/>
      <c r="O33" s="8"/>
    </row>
    <row r="34" spans="1:15" ht="13.5">
      <c r="A34">
        <f>IF(B34,VLOOKUP(B34,CATEGORY!A$1:B$41,2,0),"")</f>
      </c>
      <c r="E34" s="2"/>
      <c r="H34" s="8"/>
      <c r="J34" s="7"/>
      <c r="K34" s="7"/>
      <c r="N34" s="9"/>
      <c r="O34" s="8"/>
    </row>
    <row r="35" spans="1:15" ht="13.5">
      <c r="A35">
        <f>IF(B35,VLOOKUP(B35,CATEGORY!A$1:B$41,2,0),"")</f>
      </c>
      <c r="E35" s="2"/>
      <c r="H35" s="8"/>
      <c r="J35" s="7"/>
      <c r="K35" s="7"/>
      <c r="N35" s="9"/>
      <c r="O35" s="8"/>
    </row>
    <row r="36" spans="1:15" ht="13.5">
      <c r="A36">
        <f>IF(B36,VLOOKUP(B36,CATEGORY!A$1:B$41,2,0),"")</f>
      </c>
      <c r="E36" s="2"/>
      <c r="H36" s="8"/>
      <c r="J36" s="7"/>
      <c r="K36" s="7"/>
      <c r="N36" s="9"/>
      <c r="O36" s="8"/>
    </row>
    <row r="37" spans="1:15" ht="13.5">
      <c r="A37">
        <f>IF(B37,VLOOKUP(B37,CATEGORY!A$1:B$41,2,0),"")</f>
      </c>
      <c r="E37" s="2"/>
      <c r="H37" s="8"/>
      <c r="J37" s="7"/>
      <c r="K37" s="7"/>
      <c r="N37" s="9"/>
      <c r="O37" s="8"/>
    </row>
    <row r="38" spans="1:15" ht="13.5">
      <c r="A38">
        <f>IF(B38,VLOOKUP(B38,CATEGORY!A$1:B$41,2,0),"")</f>
      </c>
      <c r="E38" s="2"/>
      <c r="H38" s="8"/>
      <c r="J38" s="7"/>
      <c r="K38" s="7"/>
      <c r="N38" s="9"/>
      <c r="O38" s="8"/>
    </row>
    <row r="39" spans="1:15" ht="13.5">
      <c r="A39">
        <f>IF(B39,VLOOKUP(B39,CATEGORY!A$1:B$41,2,0),"")</f>
      </c>
      <c r="E39" s="2"/>
      <c r="H39" s="8"/>
      <c r="J39" s="7"/>
      <c r="K39" s="7"/>
      <c r="N39" s="9"/>
      <c r="O39" s="8"/>
    </row>
    <row r="40" spans="1:15" ht="13.5">
      <c r="A40">
        <f>IF(B40,VLOOKUP(B40,CATEGORY!A$1:B$41,2,0),"")</f>
      </c>
      <c r="E40" s="2"/>
      <c r="H40" s="8"/>
      <c r="J40" s="7"/>
      <c r="K40" s="7"/>
      <c r="N40" s="9"/>
      <c r="O40" s="8"/>
    </row>
    <row r="41" spans="1:15" ht="13.5">
      <c r="A41">
        <f>IF(B41,VLOOKUP(B41,CATEGORY!A$1:B$41,2,0),"")</f>
      </c>
      <c r="E41" s="2"/>
      <c r="H41" s="8"/>
      <c r="J41" s="7"/>
      <c r="K41" s="7"/>
      <c r="N41" s="9"/>
      <c r="O41" s="8"/>
    </row>
    <row r="42" spans="1:15" ht="13.5">
      <c r="A42">
        <f>IF(B42,VLOOKUP(B42,CATEGORY!A$1:B$41,2,0),"")</f>
      </c>
      <c r="E42" s="2"/>
      <c r="H42" s="8"/>
      <c r="J42" s="7"/>
      <c r="K42" s="7"/>
      <c r="N42" s="9"/>
      <c r="O42" s="8"/>
    </row>
    <row r="43" spans="1:15" ht="13.5">
      <c r="A43">
        <f>IF(B43,VLOOKUP(B43,CATEGORY!A$1:B$41,2,0),"")</f>
      </c>
      <c r="E43" s="2"/>
      <c r="H43" s="8"/>
      <c r="J43" s="7"/>
      <c r="K43" s="7"/>
      <c r="N43" s="9"/>
      <c r="O43" s="8"/>
    </row>
    <row r="44" spans="1:15" ht="13.5">
      <c r="A44">
        <f>IF(B44,VLOOKUP(B44,CATEGORY!A$1:B$41,2,0),"")</f>
      </c>
      <c r="E44" s="2"/>
      <c r="H44" s="8"/>
      <c r="J44" s="7"/>
      <c r="K44" s="7"/>
      <c r="O44" s="8"/>
    </row>
    <row r="45" spans="1:15" ht="13.5">
      <c r="A45">
        <f>IF(B45,VLOOKUP(B45,CATEGORY!A$1:B$41,2,0),"")</f>
      </c>
      <c r="E45" s="2"/>
      <c r="H45" s="8"/>
      <c r="J45" s="7"/>
      <c r="K45" s="7"/>
      <c r="O45" s="8"/>
    </row>
    <row r="46" spans="1:15" ht="13.5">
      <c r="A46">
        <f>IF(B46,VLOOKUP(B46,CATEGORY!A$1:B$41,2,0),"")</f>
      </c>
      <c r="E46" s="2"/>
      <c r="H46" s="8"/>
      <c r="J46" s="7"/>
      <c r="K46" s="7"/>
      <c r="O46" s="8"/>
    </row>
    <row r="47" spans="1:15" ht="13.5">
      <c r="A47">
        <f>IF(B47,VLOOKUP(B47,CATEGORY!A$1:B$41,2,0),"")</f>
      </c>
      <c r="E47" s="2"/>
      <c r="H47" s="8"/>
      <c r="J47" s="7"/>
      <c r="K47" s="7"/>
      <c r="O47" s="8"/>
    </row>
    <row r="48" spans="1:15" ht="13.5">
      <c r="A48">
        <f>IF(B48,VLOOKUP(B48,CATEGORY!A$1:B$41,2,0),"")</f>
      </c>
      <c r="E48" s="2"/>
      <c r="J48" s="7"/>
      <c r="K48" s="7"/>
      <c r="O48" s="8"/>
    </row>
    <row r="49" spans="1:15" ht="13.5">
      <c r="A49">
        <f>IF(B49,VLOOKUP(B49,CATEGORY!A$1:B$41,2,0),"")</f>
      </c>
      <c r="E49" s="2"/>
      <c r="J49" s="7"/>
      <c r="K49" s="7"/>
      <c r="O49" s="8"/>
    </row>
    <row r="50" spans="1:15" ht="13.5">
      <c r="A50">
        <f>IF(B50,VLOOKUP(B50,CATEGORY!A$1:B$41,2,0),"")</f>
      </c>
      <c r="E50" s="2"/>
      <c r="J50" s="7"/>
      <c r="K50" s="7"/>
      <c r="O50" s="8"/>
    </row>
    <row r="51" spans="1:15" ht="13.5">
      <c r="A51">
        <f>IF(B51,VLOOKUP(B51,CATEGORY!A$1:B$41,2,0),"")</f>
      </c>
      <c r="E51" s="2"/>
      <c r="J51" s="7"/>
      <c r="K51" s="7"/>
      <c r="O51" s="8"/>
    </row>
    <row r="52" spans="1:15" ht="13.5">
      <c r="A52">
        <f>IF(B52,VLOOKUP(B52,CATEGORY!A$1:B$41,2,0),"")</f>
      </c>
      <c r="E52" s="2"/>
      <c r="J52" s="7"/>
      <c r="K52" s="7"/>
      <c r="O52" s="8"/>
    </row>
    <row r="53" spans="1:15" ht="13.5">
      <c r="A53">
        <f>IF(B53,VLOOKUP(B53,CATEGORY!A$1:B$41,2,0),"")</f>
      </c>
      <c r="E53" s="2"/>
      <c r="J53" s="7"/>
      <c r="K53" s="7"/>
      <c r="O53" s="8"/>
    </row>
    <row r="54" spans="1:15" ht="13.5">
      <c r="A54">
        <f>IF(B54,VLOOKUP(B54,CATEGORY!A$1:B$41,2,0),"")</f>
      </c>
      <c r="E54" s="2"/>
      <c r="J54" s="7"/>
      <c r="K54" s="7"/>
      <c r="O54" s="8"/>
    </row>
    <row r="55" spans="1:15" ht="13.5">
      <c r="A55">
        <f>IF(B55,VLOOKUP(B55,CATEGORY!A$1:B$41,2,0),"")</f>
      </c>
      <c r="E55" s="2"/>
      <c r="J55" s="7"/>
      <c r="K55" s="7"/>
      <c r="O55" s="8"/>
    </row>
    <row r="56" spans="1:15" ht="13.5">
      <c r="A56">
        <f>IF(B56,VLOOKUP(B56,CATEGORY!A$1:B$41,2,0),"")</f>
      </c>
      <c r="E56" s="2"/>
      <c r="J56" s="7"/>
      <c r="K56" s="7"/>
      <c r="O56" s="8"/>
    </row>
    <row r="57" spans="5:15" ht="13.5">
      <c r="E57" s="2"/>
      <c r="J57" s="7"/>
      <c r="K57" s="7"/>
      <c r="O57" s="8"/>
    </row>
    <row r="58" spans="5:15" ht="13.5">
      <c r="E58" s="2"/>
      <c r="J58" s="7"/>
      <c r="K58" s="7"/>
      <c r="O58" s="8"/>
    </row>
    <row r="59" ht="13.5">
      <c r="E59" s="2"/>
    </row>
    <row r="60" ht="13.5">
      <c r="E60" s="2"/>
    </row>
    <row r="74" spans="7:11" ht="13.5">
      <c r="G74" s="7"/>
      <c r="J74" s="9"/>
      <c r="K74" s="8"/>
    </row>
    <row r="75" spans="7:11" ht="13.5">
      <c r="G75" s="7"/>
      <c r="J75" s="9"/>
      <c r="K75" s="8"/>
    </row>
    <row r="76" spans="7:11" ht="13.5">
      <c r="G76" s="7"/>
      <c r="J76" s="9"/>
      <c r="K76" s="8"/>
    </row>
    <row r="77" spans="7:11" ht="13.5">
      <c r="G77" s="7"/>
      <c r="J77" s="9"/>
      <c r="K77" s="8"/>
    </row>
    <row r="78" spans="7:11" ht="13.5">
      <c r="G78" s="7"/>
      <c r="J78" s="9"/>
      <c r="K78" s="8"/>
    </row>
    <row r="79" spans="7:11" ht="13.5">
      <c r="G79" s="7"/>
      <c r="J79" s="9"/>
      <c r="K79" s="8"/>
    </row>
    <row r="80" spans="7:11" ht="13.5">
      <c r="G80" s="7"/>
      <c r="J80" s="9"/>
      <c r="K80" s="8"/>
    </row>
    <row r="81" spans="7:11" ht="13.5">
      <c r="G81" s="7"/>
      <c r="J81" s="9"/>
      <c r="K81" s="8"/>
    </row>
    <row r="82" spans="7:11" ht="13.5">
      <c r="G82" s="7"/>
      <c r="J82" s="9"/>
      <c r="K82" s="8"/>
    </row>
    <row r="83" spans="7:11" ht="13.5">
      <c r="G83" s="7"/>
      <c r="J83" s="9"/>
      <c r="K83" s="8"/>
    </row>
    <row r="84" spans="7:11" ht="13.5">
      <c r="G84" s="7"/>
      <c r="J84" s="9"/>
      <c r="K84" s="8"/>
    </row>
    <row r="85" spans="7:11" ht="13.5">
      <c r="G85" s="7"/>
      <c r="J85" s="9"/>
      <c r="K85" s="8"/>
    </row>
    <row r="86" spans="7:11" ht="13.5">
      <c r="G86" s="7"/>
      <c r="K86" s="8"/>
    </row>
    <row r="87" spans="7:11" ht="13.5">
      <c r="G87" s="7"/>
      <c r="K87" s="8"/>
    </row>
    <row r="88" spans="7:11" ht="13.5">
      <c r="G88" s="7"/>
      <c r="K88" s="8"/>
    </row>
    <row r="89" spans="7:11" ht="13.5">
      <c r="G89" s="7"/>
      <c r="K89" s="8"/>
    </row>
    <row r="90" spans="7:11" ht="13.5">
      <c r="G90" s="7"/>
      <c r="K90" s="8"/>
    </row>
    <row r="91" spans="7:11" ht="13.5">
      <c r="G91" s="7"/>
      <c r="K91" s="8"/>
    </row>
    <row r="92" spans="7:11" ht="13.5">
      <c r="G92" s="7"/>
      <c r="K92" s="8"/>
    </row>
    <row r="93" spans="7:11" ht="13.5">
      <c r="G93" s="7"/>
      <c r="K93" s="8"/>
    </row>
    <row r="94" spans="7:11" ht="13.5">
      <c r="G94" s="7"/>
      <c r="J94" s="9"/>
      <c r="K94" s="8"/>
    </row>
    <row r="95" spans="7:11" ht="13.5">
      <c r="G95" s="7"/>
      <c r="J95" s="9"/>
      <c r="K95" s="8"/>
    </row>
    <row r="96" spans="7:11" ht="13.5">
      <c r="G96" s="7"/>
      <c r="J96" s="9"/>
      <c r="K96" s="8"/>
    </row>
    <row r="97" spans="7:11" ht="13.5">
      <c r="G97" s="7"/>
      <c r="J97" s="9"/>
      <c r="K97" s="8"/>
    </row>
    <row r="98" spans="7:11" ht="13.5">
      <c r="G98" s="7"/>
      <c r="J98" s="9"/>
      <c r="K98" s="8"/>
    </row>
    <row r="99" spans="7:11" ht="13.5">
      <c r="G99" s="7"/>
      <c r="J99" s="9"/>
      <c r="K99" s="8"/>
    </row>
    <row r="100" spans="7:11" ht="13.5">
      <c r="G100" s="7"/>
      <c r="J100" s="9"/>
      <c r="K100" s="8"/>
    </row>
    <row r="101" spans="7:11" ht="13.5">
      <c r="G101" s="7"/>
      <c r="J101" s="9"/>
      <c r="K101" s="8"/>
    </row>
    <row r="102" spans="7:11" ht="13.5">
      <c r="G102" s="7"/>
      <c r="J102" s="9"/>
      <c r="K102" s="8"/>
    </row>
    <row r="103" spans="7:11" ht="13.5">
      <c r="G103" s="7"/>
      <c r="J103" s="9"/>
      <c r="K103" s="8"/>
    </row>
    <row r="104" spans="7:11" ht="13.5">
      <c r="G104" s="7"/>
      <c r="J104" s="9"/>
      <c r="K104" s="8"/>
    </row>
    <row r="105" spans="7:11" ht="13.5">
      <c r="G105" s="7"/>
      <c r="J105" s="9"/>
      <c r="K105" s="8"/>
    </row>
    <row r="106" spans="7:11" ht="13.5">
      <c r="G106" s="7"/>
      <c r="K106" s="8"/>
    </row>
    <row r="107" spans="7:11" ht="13.5">
      <c r="G107" s="7"/>
      <c r="K107" s="8"/>
    </row>
    <row r="108" spans="7:11" ht="13.5">
      <c r="G108" s="7"/>
      <c r="K108" s="8"/>
    </row>
    <row r="109" spans="7:11" ht="13.5">
      <c r="G109" s="7"/>
      <c r="K109" s="8"/>
    </row>
    <row r="110" spans="7:11" ht="13.5">
      <c r="G110" s="7"/>
      <c r="K110" s="8"/>
    </row>
    <row r="111" spans="7:11" ht="13.5">
      <c r="G111" s="7"/>
      <c r="K111" s="8"/>
    </row>
    <row r="112" spans="7:11" ht="13.5">
      <c r="G112" s="7"/>
      <c r="K112" s="8"/>
    </row>
    <row r="113" spans="7:11" ht="13.5">
      <c r="G113" s="7"/>
      <c r="K113" s="8"/>
    </row>
    <row r="114" spans="7:11" ht="13.5">
      <c r="G114" s="7"/>
      <c r="J114" s="9"/>
      <c r="K114" s="8"/>
    </row>
    <row r="115" spans="7:11" ht="13.5">
      <c r="G115" s="7"/>
      <c r="J115" s="9"/>
      <c r="K115" s="8"/>
    </row>
    <row r="116" spans="7:11" ht="13.5">
      <c r="G116" s="7"/>
      <c r="J116" s="9"/>
      <c r="K116" s="8"/>
    </row>
    <row r="117" spans="7:11" ht="13.5">
      <c r="G117" s="7"/>
      <c r="J117" s="9"/>
      <c r="K117" s="8"/>
    </row>
    <row r="118" spans="7:11" ht="13.5">
      <c r="G118" s="7"/>
      <c r="J118" s="9"/>
      <c r="K118" s="8"/>
    </row>
    <row r="119" spans="7:11" ht="13.5">
      <c r="G119" s="7"/>
      <c r="J119" s="9"/>
      <c r="K119" s="8"/>
    </row>
    <row r="120" spans="7:11" ht="13.5">
      <c r="G120" s="7"/>
      <c r="J120" s="9"/>
      <c r="K120" s="8"/>
    </row>
    <row r="121" spans="7:11" ht="13.5">
      <c r="G121" s="7"/>
      <c r="J121" s="9"/>
      <c r="K121" s="8"/>
    </row>
    <row r="122" spans="7:11" ht="13.5">
      <c r="G122" s="7"/>
      <c r="J122" s="9"/>
      <c r="K122" s="8"/>
    </row>
    <row r="123" spans="7:11" ht="13.5">
      <c r="G123" s="7"/>
      <c r="J123" s="9"/>
      <c r="K123" s="8"/>
    </row>
    <row r="124" spans="7:11" ht="13.5">
      <c r="G124" s="7"/>
      <c r="J124" s="9"/>
      <c r="K124" s="8"/>
    </row>
    <row r="125" spans="7:11" ht="13.5">
      <c r="G125" s="7"/>
      <c r="J125" s="9"/>
      <c r="K125" s="8"/>
    </row>
    <row r="126" spans="7:11" ht="13.5">
      <c r="G126" s="7"/>
      <c r="K126" s="8"/>
    </row>
    <row r="127" spans="7:11" ht="13.5">
      <c r="G127" s="7"/>
      <c r="K127" s="8"/>
    </row>
    <row r="128" spans="7:11" ht="13.5">
      <c r="G128" s="7"/>
      <c r="K128" s="8"/>
    </row>
    <row r="129" spans="7:11" ht="13.5">
      <c r="G129" s="7"/>
      <c r="K129" s="8"/>
    </row>
  </sheetData>
  <conditionalFormatting sqref="C1:D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52"/>
  </sheetPr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30.875" style="0" bestFit="1" customWidth="1"/>
  </cols>
  <sheetData>
    <row r="1" ht="13.5">
      <c r="A1" t="s">
        <v>438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44"/>
  </sheetPr>
  <dimension ref="A1:O129"/>
  <sheetViews>
    <sheetView workbookViewId="0" topLeftCell="A1">
      <selection activeCell="D21" sqref="D21"/>
    </sheetView>
  </sheetViews>
  <sheetFormatPr defaultColWidth="9.00390625" defaultRowHeight="13.5"/>
  <cols>
    <col min="1" max="1" width="11.00390625" style="0" bestFit="1" customWidth="1"/>
    <col min="3" max="3" width="37.75390625" style="0" customWidth="1"/>
    <col min="4" max="4" width="82.875" style="0" customWidth="1"/>
  </cols>
  <sheetData>
    <row r="1" spans="1:12" ht="13.5">
      <c r="A1" t="str">
        <f>IF(B1,VLOOKUP(B1,CATEGORY!A$1:B$41,2,0),"")</f>
        <v>初期設定</v>
      </c>
      <c r="B1">
        <v>22</v>
      </c>
      <c r="C1" t="s">
        <v>583</v>
      </c>
      <c r="D1" t="str">
        <f>TRACK_PLACE!$A$1&amp;$F$2&amp;"\"&amp;E1&amp;" "&amp;LEFT(C1,33)&amp;".m4a"</f>
        <v>C:\usr\KOEI\Tenshouki95\track\宮本武蔵\01 Brivido Di Guerra - 武蔵 Nhk大河ドラマ「武.m4a</v>
      </c>
      <c r="E1" s="2" t="s">
        <v>309</v>
      </c>
      <c r="G1" s="9"/>
      <c r="H1" s="7"/>
      <c r="K1" s="9"/>
      <c r="L1" s="8"/>
    </row>
    <row r="2" spans="1:12" ht="13.5">
      <c r="A2" t="str">
        <f>IF(B2,VLOOKUP(B2,CATEGORY!A$1:B$41,2,0),"")</f>
        <v>山陽地方</v>
      </c>
      <c r="B2">
        <v>7</v>
      </c>
      <c r="C2" t="s">
        <v>584</v>
      </c>
      <c r="D2" t="str">
        <f>TRACK_PLACE!$A$1&amp;$F$2&amp;"\"&amp;E2&amp;" "&amp;LEFT(C2,33)&amp;".m4a"</f>
        <v>C:\usr\KOEI\Tenshouki95\track\宮本武蔵\02 La Sua Donna - ロマンス.m4a</v>
      </c>
      <c r="E2" s="2" t="s">
        <v>580</v>
      </c>
      <c r="F2" t="str">
        <f ca="1">RIGHT(CELL("filename",B3),LEN(CELL("filename",B3))-FIND("]",CELL("filename",B3)))</f>
        <v>宮本武蔵</v>
      </c>
      <c r="G2" s="9"/>
      <c r="H2" s="7"/>
      <c r="K2" s="9"/>
      <c r="L2" s="8"/>
    </row>
    <row r="3" spans="1:12" ht="13.5">
      <c r="A3" t="str">
        <f>IF(B3,VLOOKUP(B3,CATEGORY!A$1:B$41,2,0),"")</f>
        <v>山陽地方</v>
      </c>
      <c r="B3">
        <v>7</v>
      </c>
      <c r="C3" t="s">
        <v>585</v>
      </c>
      <c r="D3" t="str">
        <f>TRACK_PLACE!$A$1&amp;$F$2&amp;"\"&amp;E3&amp;" "&amp;LEFT(C3,33)&amp;".m4a"</f>
        <v>C:\usr\KOEI\Tenshouki95\track\宮本武蔵\03 Musashi E L'Amicizia - 友情と決意.m4a</v>
      </c>
      <c r="E3" s="2" t="s">
        <v>297</v>
      </c>
      <c r="G3" s="9"/>
      <c r="H3" s="7"/>
      <c r="K3" s="9"/>
      <c r="L3" s="8"/>
    </row>
    <row r="4" spans="1:12" ht="13.5">
      <c r="A4" t="str">
        <f>IF(B4,VLOOKUP(B4,CATEGORY!A$1:B$41,2,0),"")</f>
        <v>山陽地方</v>
      </c>
      <c r="B4">
        <v>7</v>
      </c>
      <c r="C4" t="s">
        <v>586</v>
      </c>
      <c r="D4" t="str">
        <f>TRACK_PLACE!$A$1&amp;$F$2&amp;"\"&amp;E4&amp;" "&amp;LEFT(C4,33)&amp;".m4a"</f>
        <v>C:\usr\KOEI\Tenshouki95\track\宮本武蔵\04 Musashi E Il Tradimento - ほのかな想い.m4a</v>
      </c>
      <c r="E4" s="2" t="s">
        <v>298</v>
      </c>
      <c r="G4" s="9"/>
      <c r="H4" s="7"/>
      <c r="K4" s="9"/>
      <c r="L4" s="8"/>
    </row>
    <row r="5" spans="1:12" ht="13.5">
      <c r="A5" t="str">
        <f>IF(B5,VLOOKUP(B5,CATEGORY!A$1:B$41,2,0),"")</f>
        <v>山陽地方</v>
      </c>
      <c r="B5">
        <v>7</v>
      </c>
      <c r="C5" t="s">
        <v>587</v>
      </c>
      <c r="D5" t="str">
        <f>TRACK_PLACE!$A$1&amp;$F$2&amp;"\"&amp;E5&amp;" "&amp;LEFT(C5,33)&amp;".m4a"</f>
        <v>C:\usr\KOEI\Tenshouki95\track\宮本武蔵\05 Musashi E L'Attesa - 希望.m4a</v>
      </c>
      <c r="E5" s="2" t="s">
        <v>299</v>
      </c>
      <c r="G5" s="9"/>
      <c r="H5" s="7"/>
      <c r="K5" s="9"/>
      <c r="L5" s="8"/>
    </row>
    <row r="6" spans="1:12" ht="13.5">
      <c r="A6" t="str">
        <f>IF(B6,VLOOKUP(B6,CATEGORY!A$1:B$41,2,0),"")</f>
        <v>死亡・滅亡</v>
      </c>
      <c r="B6">
        <v>29</v>
      </c>
      <c r="C6" t="s">
        <v>588</v>
      </c>
      <c r="D6" t="str">
        <f>TRACK_PLACE!$A$1&amp;$F$2&amp;"\"&amp;E6&amp;" "&amp;LEFT(C6,33)&amp;".m4a"</f>
        <v>C:\usr\KOEI\Tenshouki95\track\宮本武蔵\06 Tre Volte Amore - 哀愁のテーマ.m4a</v>
      </c>
      <c r="E6" s="2" t="s">
        <v>300</v>
      </c>
      <c r="G6" s="9"/>
      <c r="H6" s="7"/>
      <c r="K6" s="9"/>
      <c r="L6" s="8"/>
    </row>
    <row r="7" spans="1:12" ht="13.5">
      <c r="A7" t="str">
        <f>IF(B7,VLOOKUP(B7,CATEGORY!A$1:B$41,2,0),"")</f>
        <v>山陽地方</v>
      </c>
      <c r="B7">
        <v>7</v>
      </c>
      <c r="C7" t="s">
        <v>589</v>
      </c>
      <c r="D7" t="str">
        <f>TRACK_PLACE!$A$1&amp;$F$2&amp;"\"&amp;E7&amp;" "&amp;LEFT(C7,33)&amp;".m4a"</f>
        <v>C:\usr\KOEI\Tenshouki95\track\宮本武蔵\07 L'Avventura Come Guerra - 旅立ち.m4a</v>
      </c>
      <c r="E7" s="2" t="s">
        <v>301</v>
      </c>
      <c r="G7" s="9"/>
      <c r="H7" s="7"/>
      <c r="K7" s="9"/>
      <c r="L7" s="8"/>
    </row>
    <row r="8" spans="1:12" ht="13.5">
      <c r="A8" t="str">
        <f>IF(B8,VLOOKUP(B8,CATEGORY!A$1:B$41,2,0),"")</f>
        <v>披露・御前試合</v>
      </c>
      <c r="B8">
        <v>32</v>
      </c>
      <c r="C8" t="s">
        <v>590</v>
      </c>
      <c r="D8" t="str">
        <f>TRACK_PLACE!$A$1&amp;$F$2&amp;"\"&amp;E8&amp;" "&amp;LEFT(C8,33)&amp;".m4a"</f>
        <v>C:\usr\KOEI\Tenshouki95\track\宮本武蔵\08 Musashi Lotta - 決闘.m4a</v>
      </c>
      <c r="E8" s="2" t="s">
        <v>302</v>
      </c>
      <c r="G8" s="9"/>
      <c r="H8" s="7"/>
      <c r="K8" s="9"/>
      <c r="L8" s="8"/>
    </row>
    <row r="9" spans="1:12" ht="13.5">
      <c r="A9" t="str">
        <f>IF(B9,VLOOKUP(B9,CATEGORY!A$1:B$41,2,0),"")</f>
        <v>死亡・滅亡</v>
      </c>
      <c r="B9">
        <v>29</v>
      </c>
      <c r="C9" t="s">
        <v>591</v>
      </c>
      <c r="D9" t="str">
        <f>TRACK_PLACE!$A$1&amp;$F$2&amp;"\"&amp;E9&amp;" "&amp;LEFT(C9,33)&amp;".m4a"</f>
        <v>C:\usr\KOEI\Tenshouki95\track\宮本武蔵\09 Notte Misteriosa - ミステリアス.m4a</v>
      </c>
      <c r="E9" s="2" t="s">
        <v>303</v>
      </c>
      <c r="G9" s="9"/>
      <c r="H9" s="7"/>
      <c r="K9" s="9"/>
      <c r="L9" s="8"/>
    </row>
    <row r="10" spans="1:12" ht="13.5">
      <c r="A10" t="str">
        <f>IF(B10,VLOOKUP(B10,CATEGORY!A$1:B$41,2,0),"")</f>
        <v>戦争・冬</v>
      </c>
      <c r="B10">
        <v>17</v>
      </c>
      <c r="C10" t="s">
        <v>592</v>
      </c>
      <c r="D10" t="str">
        <f>TRACK_PLACE!$A$1&amp;$F$2&amp;"\"&amp;E10&amp;" "&amp;LEFT(C10,33)&amp;".m4a"</f>
        <v>C:\usr\KOEI\Tenshouki95\track\宮本武蔵\10 Musashi Attacca - 対決.m4a</v>
      </c>
      <c r="E10" s="2" t="s">
        <v>304</v>
      </c>
      <c r="G10" s="9"/>
      <c r="H10" s="7"/>
      <c r="K10" s="9"/>
      <c r="L10" s="8"/>
    </row>
    <row r="11" spans="1:12" ht="13.5">
      <c r="A11" t="str">
        <f>IF(B11,VLOOKUP(B11,CATEGORY!A$1:B$41,2,0),"")</f>
        <v>外交コマンド</v>
      </c>
      <c r="B11">
        <v>26</v>
      </c>
      <c r="C11" t="s">
        <v>593</v>
      </c>
      <c r="D11" t="str">
        <f>TRACK_PLACE!$A$1&amp;$F$2&amp;"\"&amp;E11&amp;" "&amp;LEFT(C11,33)&amp;".m4a"</f>
        <v>C:\usr\KOEI\Tenshouki95\track\宮本武蔵\11 Seconda Notte - 二日目の夜.m4a</v>
      </c>
      <c r="E11" s="2" t="s">
        <v>305</v>
      </c>
      <c r="G11" s="9"/>
      <c r="H11" s="7"/>
      <c r="K11" s="9"/>
      <c r="L11" s="8"/>
    </row>
    <row r="12" spans="1:12" ht="13.5">
      <c r="A12" t="str">
        <f>IF(B12,VLOOKUP(B12,CATEGORY!A$1:B$41,2,0),"")</f>
        <v>戦争・夏</v>
      </c>
      <c r="B12">
        <v>15</v>
      </c>
      <c r="C12" t="s">
        <v>594</v>
      </c>
      <c r="D12" t="str">
        <f>TRACK_PLACE!$A$1&amp;$F$2&amp;"\"&amp;E12&amp;" "&amp;LEFT(C12,33)&amp;".m4a"</f>
        <v>C:\usr\KOEI\Tenshouki95\track\宮本武蔵\12 Musashi E La Vendetta - 戦乱.m4a</v>
      </c>
      <c r="E12" s="2" t="s">
        <v>306</v>
      </c>
      <c r="G12" s="9"/>
      <c r="H12" s="7"/>
      <c r="K12" s="9"/>
      <c r="L12" s="8"/>
    </row>
    <row r="13" spans="1:12" ht="13.5">
      <c r="A13" t="str">
        <f>IF(B13,VLOOKUP(B13,CATEGORY!A$1:B$41,2,0),"")</f>
        <v>外交コマンド</v>
      </c>
      <c r="B13">
        <v>26</v>
      </c>
      <c r="C13" t="s">
        <v>595</v>
      </c>
      <c r="D13" t="str">
        <f>TRACK_PLACE!$A$1&amp;$F$2&amp;"\"&amp;E13&amp;" "&amp;LEFT(C13,33)&amp;".m4a"</f>
        <v>C:\usr\KOEI\Tenshouki95\track\宮本武蔵\13 Schifratt - 予感.m4a</v>
      </c>
      <c r="E13" s="2" t="s">
        <v>307</v>
      </c>
      <c r="H13" s="7"/>
      <c r="L13" s="8"/>
    </row>
    <row r="14" spans="1:12" ht="13.5">
      <c r="A14" t="str">
        <f>IF(B14,VLOOKUP(B14,CATEGORY!A$1:B$41,2,0),"")</f>
        <v>山陽地方</v>
      </c>
      <c r="B14">
        <v>7</v>
      </c>
      <c r="C14" t="s">
        <v>596</v>
      </c>
      <c r="D14" t="str">
        <f>TRACK_PLACE!$A$1&amp;$F$2&amp;"\"&amp;E14&amp;" "&amp;LEFT(C14,33)&amp;".m4a"</f>
        <v>C:\usr\KOEI\Tenshouki95\track\宮本武蔵\14 Reazione Riflessiva - 永遠の旅立ち.m4a</v>
      </c>
      <c r="E14" s="2" t="s">
        <v>308</v>
      </c>
      <c r="H14" s="7"/>
      <c r="L14" s="8"/>
    </row>
    <row r="15" spans="5:12" ht="13.5">
      <c r="E15" s="2"/>
      <c r="H15" s="7"/>
      <c r="L15" s="8"/>
    </row>
    <row r="16" spans="5:12" ht="13.5">
      <c r="E16" s="2"/>
      <c r="H16" s="7"/>
      <c r="L16" s="8"/>
    </row>
    <row r="17" spans="5:12" ht="13.5">
      <c r="E17" s="2"/>
      <c r="H17" s="7"/>
      <c r="L17" s="8"/>
    </row>
    <row r="18" spans="5:12" ht="13.5">
      <c r="E18" s="2"/>
      <c r="H18" s="7"/>
      <c r="L18" s="8"/>
    </row>
    <row r="19" spans="5:12" ht="13.5">
      <c r="E19" s="2"/>
      <c r="H19" s="7"/>
      <c r="L19" s="8"/>
    </row>
    <row r="20" spans="5:12" ht="13.5">
      <c r="E20" s="2"/>
      <c r="H20" s="7"/>
      <c r="L20" s="8"/>
    </row>
    <row r="21" spans="5:12" ht="13.5">
      <c r="E21" s="2"/>
      <c r="H21" s="7"/>
      <c r="L21" s="8"/>
    </row>
    <row r="22" spans="5:12" ht="13.5">
      <c r="E22" s="2"/>
      <c r="G22" s="9"/>
      <c r="H22" s="7"/>
      <c r="L22" s="8"/>
    </row>
    <row r="23" spans="5:8" ht="13.5">
      <c r="E23" s="2"/>
      <c r="G23" s="9"/>
      <c r="H23" s="8"/>
    </row>
    <row r="24" spans="5:8" ht="13.5">
      <c r="E24" s="2"/>
      <c r="G24" s="9"/>
      <c r="H24" s="8"/>
    </row>
    <row r="25" spans="1:8" ht="13.5">
      <c r="A25">
        <f>IF(B25,VLOOKUP(B25,CATEGORY!A$1:B$41,2,0),"")</f>
      </c>
      <c r="E25" s="2"/>
      <c r="G25" s="9"/>
      <c r="H25" s="8"/>
    </row>
    <row r="26" spans="1:8" ht="13.5">
      <c r="A26">
        <f>IF(B26,VLOOKUP(B26,CATEGORY!A$1:B$41,2,0),"")</f>
      </c>
      <c r="E26" s="2"/>
      <c r="G26" s="9"/>
      <c r="H26" s="8"/>
    </row>
    <row r="27" spans="1:8" ht="13.5">
      <c r="A27">
        <f>IF(B27,VLOOKUP(B27,CATEGORY!A$1:B$41,2,0),"")</f>
      </c>
      <c r="E27" s="2"/>
      <c r="G27" s="9"/>
      <c r="H27" s="8"/>
    </row>
    <row r="28" spans="1:11" ht="13.5">
      <c r="A28">
        <f>IF(B28,VLOOKUP(B28,CATEGORY!A$1:B$41,2,0),"")</f>
      </c>
      <c r="E28" s="2"/>
      <c r="G28" s="9"/>
      <c r="H28" s="8"/>
      <c r="J28" s="9"/>
      <c r="K28" s="8"/>
    </row>
    <row r="29" spans="1:11" ht="13.5">
      <c r="A29">
        <f>IF(B29,VLOOKUP(B29,CATEGORY!A$1:B$41,2,0),"")</f>
      </c>
      <c r="E29" s="2"/>
      <c r="G29" s="9"/>
      <c r="H29" s="8"/>
      <c r="J29" s="9"/>
      <c r="K29" s="8"/>
    </row>
    <row r="30" spans="1:11" ht="13.5">
      <c r="A30">
        <f>IF(B30,VLOOKUP(B30,CATEGORY!A$1:B$41,2,0),"")</f>
      </c>
      <c r="E30" s="2"/>
      <c r="G30" s="9"/>
      <c r="H30" s="8"/>
      <c r="J30" s="9"/>
      <c r="K30" s="8"/>
    </row>
    <row r="31" spans="1:11" ht="13.5">
      <c r="A31">
        <f>IF(B31,VLOOKUP(B31,CATEGORY!A$1:B$41,2,0),"")</f>
      </c>
      <c r="E31" s="2"/>
      <c r="G31" s="9"/>
      <c r="H31" s="8"/>
      <c r="J31" s="9"/>
      <c r="K31" s="8"/>
    </row>
    <row r="32" spans="1:15" ht="13.5">
      <c r="A32">
        <f>IF(B32,VLOOKUP(B32,CATEGORY!A$1:B$41,2,0),"")</f>
      </c>
      <c r="E32" s="2"/>
      <c r="G32" s="7"/>
      <c r="H32" s="8"/>
      <c r="J32" s="7"/>
      <c r="K32" s="8"/>
      <c r="N32" s="9"/>
      <c r="O32" s="8"/>
    </row>
    <row r="33" spans="1:15" ht="13.5">
      <c r="A33">
        <f>IF(B33,VLOOKUP(B33,CATEGORY!A$1:B$41,2,0),"")</f>
      </c>
      <c r="E33" s="2"/>
      <c r="G33" s="7"/>
      <c r="H33" s="8"/>
      <c r="J33" s="7"/>
      <c r="K33" s="8"/>
      <c r="N33" s="9"/>
      <c r="O33" s="8"/>
    </row>
    <row r="34" spans="1:15" ht="13.5">
      <c r="A34">
        <f>IF(B34,VLOOKUP(B34,CATEGORY!A$1:B$41,2,0),"")</f>
      </c>
      <c r="E34" s="2"/>
      <c r="G34" s="7"/>
      <c r="H34" s="8"/>
      <c r="J34" s="7"/>
      <c r="K34" s="8"/>
      <c r="N34" s="9"/>
      <c r="O34" s="8"/>
    </row>
    <row r="35" spans="1:15" ht="13.5">
      <c r="A35">
        <f>IF(B35,VLOOKUP(B35,CATEGORY!A$1:B$41,2,0),"")</f>
      </c>
      <c r="E35" s="2"/>
      <c r="G35" s="7"/>
      <c r="H35" s="8"/>
      <c r="J35" s="7"/>
      <c r="K35" s="8"/>
      <c r="N35" s="9"/>
      <c r="O35" s="8"/>
    </row>
    <row r="36" spans="1:15" ht="13.5">
      <c r="A36">
        <f>IF(B36,VLOOKUP(B36,CATEGORY!A$1:B$41,2,0),"")</f>
      </c>
      <c r="E36" s="2"/>
      <c r="G36" s="7"/>
      <c r="H36" s="8"/>
      <c r="J36" s="7"/>
      <c r="K36" s="8"/>
      <c r="N36" s="9"/>
      <c r="O36" s="8"/>
    </row>
    <row r="37" spans="1:15" ht="13.5">
      <c r="A37">
        <f>IF(B37,VLOOKUP(B37,CATEGORY!A$1:B$41,2,0),"")</f>
      </c>
      <c r="E37" s="2"/>
      <c r="G37" s="7"/>
      <c r="H37" s="8"/>
      <c r="J37" s="7"/>
      <c r="K37" s="8"/>
      <c r="N37" s="9"/>
      <c r="O37" s="8"/>
    </row>
    <row r="38" spans="1:15" ht="13.5">
      <c r="A38">
        <f>IF(B38,VLOOKUP(B38,CATEGORY!A$1:B$41,2,0),"")</f>
      </c>
      <c r="E38" s="2"/>
      <c r="G38" s="7"/>
      <c r="H38" s="8"/>
      <c r="J38" s="7"/>
      <c r="K38" s="8"/>
      <c r="N38" s="9"/>
      <c r="O38" s="8"/>
    </row>
    <row r="39" spans="1:15" ht="13.5">
      <c r="A39">
        <f>IF(B39,VLOOKUP(B39,CATEGORY!A$1:B$41,2,0),"")</f>
      </c>
      <c r="E39" s="2"/>
      <c r="G39" s="7"/>
      <c r="H39" s="8"/>
      <c r="J39" s="7"/>
      <c r="K39" s="8"/>
      <c r="N39" s="9"/>
      <c r="O39" s="8"/>
    </row>
    <row r="40" spans="1:15" ht="13.5">
      <c r="A40">
        <f>IF(B40,VLOOKUP(B40,CATEGORY!A$1:B$41,2,0),"")</f>
      </c>
      <c r="E40" s="2"/>
      <c r="G40" s="7"/>
      <c r="H40" s="8"/>
      <c r="J40" s="7"/>
      <c r="K40" s="8"/>
      <c r="N40" s="9"/>
      <c r="O40" s="8"/>
    </row>
    <row r="41" spans="1:15" ht="13.5">
      <c r="A41">
        <f>IF(B41,VLOOKUP(B41,CATEGORY!A$1:B$41,2,0),"")</f>
      </c>
      <c r="E41" s="2"/>
      <c r="G41" s="7"/>
      <c r="H41" s="8"/>
      <c r="J41" s="7"/>
      <c r="K41" s="8"/>
      <c r="N41" s="9"/>
      <c r="O41" s="8"/>
    </row>
    <row r="42" spans="1:15" ht="13.5">
      <c r="A42">
        <f>IF(B42,VLOOKUP(B42,CATEGORY!A$1:B$41,2,0),"")</f>
      </c>
      <c r="E42" s="2"/>
      <c r="G42" s="7"/>
      <c r="H42" s="8"/>
      <c r="J42" s="7"/>
      <c r="K42" s="8"/>
      <c r="N42" s="9"/>
      <c r="O42" s="8"/>
    </row>
    <row r="43" spans="1:15" ht="13.5">
      <c r="A43">
        <f>IF(B43,VLOOKUP(B43,CATEGORY!A$1:B$41,2,0),"")</f>
      </c>
      <c r="E43" s="2"/>
      <c r="G43" s="7"/>
      <c r="H43" s="8"/>
      <c r="J43" s="7"/>
      <c r="K43" s="8"/>
      <c r="N43" s="9"/>
      <c r="O43" s="8"/>
    </row>
    <row r="44" spans="1:15" ht="13.5">
      <c r="A44">
        <f>IF(B44,VLOOKUP(B44,CATEGORY!A$1:B$41,2,0),"")</f>
      </c>
      <c r="E44" s="2"/>
      <c r="G44" s="7"/>
      <c r="H44" s="8"/>
      <c r="J44" s="7"/>
      <c r="K44" s="8"/>
      <c r="O44" s="8"/>
    </row>
    <row r="45" spans="1:15" ht="13.5">
      <c r="A45">
        <f>IF(B45,VLOOKUP(B45,CATEGORY!A$1:B$41,2,0),"")</f>
      </c>
      <c r="E45" s="2"/>
      <c r="G45" s="7"/>
      <c r="H45" s="8"/>
      <c r="J45" s="7"/>
      <c r="K45" s="8"/>
      <c r="O45" s="8"/>
    </row>
    <row r="46" spans="1:15" ht="13.5">
      <c r="A46">
        <f>IF(B46,VLOOKUP(B46,CATEGORY!A$1:B$41,2,0),"")</f>
      </c>
      <c r="E46" s="2"/>
      <c r="G46" s="7"/>
      <c r="H46" s="8"/>
      <c r="J46" s="7"/>
      <c r="K46" s="8"/>
      <c r="O46" s="8"/>
    </row>
    <row r="47" spans="1:15" ht="13.5">
      <c r="A47">
        <f>IF(B47,VLOOKUP(B47,CATEGORY!A$1:B$41,2,0),"")</f>
      </c>
      <c r="E47" s="2"/>
      <c r="G47" s="7"/>
      <c r="H47" s="8"/>
      <c r="J47" s="7"/>
      <c r="K47" s="8"/>
      <c r="O47" s="8"/>
    </row>
    <row r="48" spans="1:15" ht="13.5">
      <c r="A48">
        <f>IF(B48,VLOOKUP(B48,CATEGORY!A$1:B$41,2,0),"")</f>
      </c>
      <c r="E48" s="2"/>
      <c r="G48" s="7"/>
      <c r="J48" s="7"/>
      <c r="K48" s="8"/>
      <c r="O48" s="8"/>
    </row>
    <row r="49" spans="1:15" ht="13.5">
      <c r="A49">
        <f>IF(B49,VLOOKUP(B49,CATEGORY!A$1:B$41,2,0),"")</f>
      </c>
      <c r="E49" s="2"/>
      <c r="G49" s="7"/>
      <c r="J49" s="7"/>
      <c r="K49" s="8"/>
      <c r="O49" s="8"/>
    </row>
    <row r="50" spans="1:15" ht="13.5">
      <c r="A50">
        <f>IF(B50,VLOOKUP(B50,CATEGORY!A$1:B$41,2,0),"")</f>
      </c>
      <c r="E50" s="2"/>
      <c r="G50" s="7"/>
      <c r="J50" s="7"/>
      <c r="K50" s="8"/>
      <c r="O50" s="8"/>
    </row>
    <row r="51" spans="1:15" ht="13.5">
      <c r="A51">
        <f>IF(B51,VLOOKUP(B51,CATEGORY!A$1:B$41,2,0),"")</f>
      </c>
      <c r="E51" s="2"/>
      <c r="J51" s="7"/>
      <c r="K51" s="7"/>
      <c r="O51" s="8"/>
    </row>
    <row r="52" spans="1:15" ht="13.5">
      <c r="A52">
        <f>IF(B52,VLOOKUP(B52,CATEGORY!A$1:B$41,2,0),"")</f>
      </c>
      <c r="E52" s="2"/>
      <c r="J52" s="7"/>
      <c r="K52" s="7"/>
      <c r="O52" s="8"/>
    </row>
    <row r="53" spans="1:15" ht="13.5">
      <c r="A53">
        <f>IF(B53,VLOOKUP(B53,CATEGORY!A$1:B$41,2,0),"")</f>
      </c>
      <c r="E53" s="2"/>
      <c r="J53" s="7"/>
      <c r="K53" s="7"/>
      <c r="O53" s="8"/>
    </row>
    <row r="54" spans="1:15" ht="13.5">
      <c r="A54">
        <f>IF(B54,VLOOKUP(B54,CATEGORY!A$1:B$41,2,0),"")</f>
      </c>
      <c r="E54" s="2"/>
      <c r="J54" s="7"/>
      <c r="K54" s="7"/>
      <c r="O54" s="8"/>
    </row>
    <row r="55" spans="1:15" ht="13.5">
      <c r="A55">
        <f>IF(B55,VLOOKUP(B55,CATEGORY!A$1:B$41,2,0),"")</f>
      </c>
      <c r="E55" s="2"/>
      <c r="J55" s="7"/>
      <c r="K55" s="7"/>
      <c r="O55" s="8"/>
    </row>
    <row r="56" spans="1:15" ht="13.5">
      <c r="A56">
        <f>IF(B56,VLOOKUP(B56,CATEGORY!A$1:B$41,2,0),"")</f>
      </c>
      <c r="E56" s="2"/>
      <c r="J56" s="7"/>
      <c r="K56" s="7"/>
      <c r="O56" s="8"/>
    </row>
    <row r="57" spans="5:15" ht="13.5">
      <c r="E57" s="2"/>
      <c r="J57" s="7"/>
      <c r="K57" s="7"/>
      <c r="O57" s="8"/>
    </row>
    <row r="58" spans="5:15" ht="13.5">
      <c r="E58" s="2"/>
      <c r="J58" s="7"/>
      <c r="K58" s="7"/>
      <c r="O58" s="8"/>
    </row>
    <row r="59" ht="13.5">
      <c r="E59" s="2"/>
    </row>
    <row r="60" ht="13.5">
      <c r="E60" s="2"/>
    </row>
    <row r="74" spans="7:11" ht="13.5">
      <c r="G74" s="7"/>
      <c r="J74" s="9"/>
      <c r="K74" s="8"/>
    </row>
    <row r="75" spans="7:11" ht="13.5">
      <c r="G75" s="7"/>
      <c r="J75" s="9"/>
      <c r="K75" s="8"/>
    </row>
    <row r="76" spans="7:11" ht="13.5">
      <c r="G76" s="7"/>
      <c r="J76" s="9"/>
      <c r="K76" s="8"/>
    </row>
    <row r="77" spans="7:11" ht="13.5">
      <c r="G77" s="7"/>
      <c r="J77" s="9"/>
      <c r="K77" s="8"/>
    </row>
    <row r="78" spans="7:11" ht="13.5">
      <c r="G78" s="7"/>
      <c r="J78" s="9"/>
      <c r="K78" s="8"/>
    </row>
    <row r="79" spans="7:11" ht="13.5">
      <c r="G79" s="7"/>
      <c r="J79" s="9"/>
      <c r="K79" s="8"/>
    </row>
    <row r="80" spans="7:11" ht="13.5">
      <c r="G80" s="7"/>
      <c r="J80" s="9"/>
      <c r="K80" s="8"/>
    </row>
    <row r="81" spans="7:11" ht="13.5">
      <c r="G81" s="7"/>
      <c r="J81" s="9"/>
      <c r="K81" s="8"/>
    </row>
    <row r="82" spans="7:11" ht="13.5">
      <c r="G82" s="7"/>
      <c r="J82" s="9"/>
      <c r="K82" s="8"/>
    </row>
    <row r="83" spans="7:11" ht="13.5">
      <c r="G83" s="7"/>
      <c r="J83" s="9"/>
      <c r="K83" s="8"/>
    </row>
    <row r="84" spans="7:11" ht="13.5">
      <c r="G84" s="7"/>
      <c r="J84" s="9"/>
      <c r="K84" s="8"/>
    </row>
    <row r="85" spans="7:11" ht="13.5">
      <c r="G85" s="7"/>
      <c r="J85" s="9"/>
      <c r="K85" s="8"/>
    </row>
    <row r="86" spans="7:11" ht="13.5">
      <c r="G86" s="7"/>
      <c r="K86" s="8"/>
    </row>
    <row r="87" spans="7:11" ht="13.5">
      <c r="G87" s="7"/>
      <c r="K87" s="8"/>
    </row>
    <row r="88" spans="7:11" ht="13.5">
      <c r="G88" s="7"/>
      <c r="K88" s="8"/>
    </row>
    <row r="89" spans="7:11" ht="13.5">
      <c r="G89" s="7"/>
      <c r="K89" s="8"/>
    </row>
    <row r="90" spans="7:11" ht="13.5">
      <c r="G90" s="7"/>
      <c r="K90" s="8"/>
    </row>
    <row r="91" spans="7:11" ht="13.5">
      <c r="G91" s="7"/>
      <c r="K91" s="8"/>
    </row>
    <row r="92" spans="7:11" ht="13.5">
      <c r="G92" s="7"/>
      <c r="K92" s="8"/>
    </row>
    <row r="93" spans="7:11" ht="13.5">
      <c r="G93" s="7"/>
      <c r="K93" s="8"/>
    </row>
    <row r="94" spans="7:11" ht="13.5">
      <c r="G94" s="7"/>
      <c r="J94" s="9"/>
      <c r="K94" s="8"/>
    </row>
    <row r="95" spans="7:11" ht="13.5">
      <c r="G95" s="7"/>
      <c r="J95" s="9"/>
      <c r="K95" s="8"/>
    </row>
    <row r="96" spans="7:11" ht="13.5">
      <c r="G96" s="7"/>
      <c r="J96" s="9"/>
      <c r="K96" s="8"/>
    </row>
    <row r="97" spans="7:11" ht="13.5">
      <c r="G97" s="7"/>
      <c r="J97" s="9"/>
      <c r="K97" s="8"/>
    </row>
    <row r="98" spans="7:11" ht="13.5">
      <c r="G98" s="7"/>
      <c r="J98" s="9"/>
      <c r="K98" s="8"/>
    </row>
    <row r="99" spans="7:11" ht="13.5">
      <c r="G99" s="7"/>
      <c r="J99" s="9"/>
      <c r="K99" s="8"/>
    </row>
    <row r="100" spans="7:11" ht="13.5">
      <c r="G100" s="7"/>
      <c r="J100" s="9"/>
      <c r="K100" s="8"/>
    </row>
    <row r="101" spans="7:11" ht="13.5">
      <c r="G101" s="7"/>
      <c r="J101" s="9"/>
      <c r="K101" s="8"/>
    </row>
    <row r="102" spans="7:11" ht="13.5">
      <c r="G102" s="7"/>
      <c r="J102" s="9"/>
      <c r="K102" s="8"/>
    </row>
    <row r="103" spans="7:11" ht="13.5">
      <c r="G103" s="7"/>
      <c r="J103" s="9"/>
      <c r="K103" s="8"/>
    </row>
    <row r="104" spans="7:11" ht="13.5">
      <c r="G104" s="7"/>
      <c r="J104" s="9"/>
      <c r="K104" s="8"/>
    </row>
    <row r="105" spans="7:11" ht="13.5">
      <c r="G105" s="7"/>
      <c r="J105" s="9"/>
      <c r="K105" s="8"/>
    </row>
    <row r="106" spans="7:11" ht="13.5">
      <c r="G106" s="7"/>
      <c r="K106" s="8"/>
    </row>
    <row r="107" spans="7:11" ht="13.5">
      <c r="G107" s="7"/>
      <c r="K107" s="8"/>
    </row>
    <row r="108" spans="7:11" ht="13.5">
      <c r="G108" s="7"/>
      <c r="K108" s="8"/>
    </row>
    <row r="109" spans="7:11" ht="13.5">
      <c r="G109" s="7"/>
      <c r="K109" s="8"/>
    </row>
    <row r="110" spans="7:11" ht="13.5">
      <c r="G110" s="7"/>
      <c r="K110" s="8"/>
    </row>
    <row r="111" spans="7:11" ht="13.5">
      <c r="G111" s="7"/>
      <c r="K111" s="8"/>
    </row>
    <row r="112" spans="7:11" ht="13.5">
      <c r="G112" s="7"/>
      <c r="K112" s="8"/>
    </row>
    <row r="113" spans="7:11" ht="13.5">
      <c r="G113" s="7"/>
      <c r="K113" s="8"/>
    </row>
    <row r="114" spans="7:11" ht="13.5">
      <c r="G114" s="7"/>
      <c r="J114" s="9"/>
      <c r="K114" s="8"/>
    </row>
    <row r="115" spans="7:11" ht="13.5">
      <c r="G115" s="7"/>
      <c r="J115" s="9"/>
      <c r="K115" s="8"/>
    </row>
    <row r="116" spans="7:11" ht="13.5">
      <c r="G116" s="7"/>
      <c r="J116" s="9"/>
      <c r="K116" s="8"/>
    </row>
    <row r="117" spans="7:11" ht="13.5">
      <c r="G117" s="7"/>
      <c r="J117" s="9"/>
      <c r="K117" s="8"/>
    </row>
    <row r="118" spans="7:11" ht="13.5">
      <c r="G118" s="7"/>
      <c r="J118" s="9"/>
      <c r="K118" s="8"/>
    </row>
    <row r="119" spans="7:11" ht="13.5">
      <c r="G119" s="7"/>
      <c r="J119" s="9"/>
      <c r="K119" s="8"/>
    </row>
    <row r="120" spans="7:11" ht="13.5">
      <c r="G120" s="7"/>
      <c r="J120" s="9"/>
      <c r="K120" s="8"/>
    </row>
    <row r="121" spans="7:11" ht="13.5">
      <c r="G121" s="7"/>
      <c r="J121" s="9"/>
      <c r="K121" s="8"/>
    </row>
    <row r="122" spans="7:11" ht="13.5">
      <c r="G122" s="7"/>
      <c r="J122" s="9"/>
      <c r="K122" s="8"/>
    </row>
    <row r="123" spans="7:11" ht="13.5">
      <c r="G123" s="7"/>
      <c r="J123" s="9"/>
      <c r="K123" s="8"/>
    </row>
    <row r="124" spans="7:11" ht="13.5">
      <c r="G124" s="7"/>
      <c r="J124" s="9"/>
      <c r="K124" s="8"/>
    </row>
    <row r="125" spans="7:11" ht="13.5">
      <c r="G125" s="7"/>
      <c r="J125" s="9"/>
      <c r="K125" s="8"/>
    </row>
    <row r="126" spans="7:11" ht="13.5">
      <c r="G126" s="7"/>
      <c r="K126" s="8"/>
    </row>
    <row r="127" spans="7:11" ht="13.5">
      <c r="G127" s="7"/>
      <c r="K127" s="8"/>
    </row>
    <row r="128" spans="7:11" ht="13.5">
      <c r="G128" s="7"/>
      <c r="K128" s="8"/>
    </row>
    <row r="129" spans="7:11" ht="13.5">
      <c r="G129" s="7"/>
      <c r="K129" s="8"/>
    </row>
  </sheetData>
  <conditionalFormatting sqref="C1:D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44"/>
  </sheetPr>
  <dimension ref="A1:O129"/>
  <sheetViews>
    <sheetView tabSelected="1" workbookViewId="0" topLeftCell="A19">
      <selection activeCell="E41" sqref="E41:E55"/>
    </sheetView>
  </sheetViews>
  <sheetFormatPr defaultColWidth="9.00390625" defaultRowHeight="13.5"/>
  <cols>
    <col min="1" max="1" width="11.00390625" style="0" bestFit="1" customWidth="1"/>
    <col min="3" max="3" width="37.75390625" style="0" customWidth="1"/>
    <col min="4" max="4" width="73.375" style="0" bestFit="1" customWidth="1"/>
  </cols>
  <sheetData>
    <row r="1" spans="1:8" ht="13.5">
      <c r="A1">
        <f>IF(B1,VLOOKUP(B1,CATEGORY!A$1:B$41,2,0),"")</f>
      </c>
      <c r="C1" t="s">
        <v>481</v>
      </c>
      <c r="D1" t="str">
        <f>TRACK_PLACE!$A$1&amp;$F$2&amp;"\"&amp;E1&amp;" "&amp;LEFT(C1,33)&amp;".m4a"</f>
        <v>C:\usr\KOEI\Tenshouki95\track\龍馬伝\01 龍馬伝.m4a</v>
      </c>
      <c r="E1" s="2" t="s">
        <v>309</v>
      </c>
      <c r="G1" s="9"/>
      <c r="H1" s="8"/>
    </row>
    <row r="2" spans="1:8" ht="13.5">
      <c r="A2">
        <f>IF(B2,VLOOKUP(B2,CATEGORY!A$1:B$41,2,0),"")</f>
      </c>
      <c r="C2" t="s">
        <v>482</v>
      </c>
      <c r="D2" t="str">
        <f>TRACK_PLACE!$A$1&amp;$F$2&amp;"\"&amp;E2&amp;" "&amp;LEFT(C2,33)&amp;".m4a"</f>
        <v>C:\usr\KOEI\Tenshouki95\track\龍馬伝\02 残炎.m4a</v>
      </c>
      <c r="E2" s="2" t="s">
        <v>480</v>
      </c>
      <c r="F2" t="str">
        <f ca="1">RIGHT(CELL("filename",B3),LEN(CELL("filename",B3))-FIND("]",CELL("filename",B3)))</f>
        <v>龍馬伝</v>
      </c>
      <c r="G2" s="9"/>
      <c r="H2" s="8"/>
    </row>
    <row r="3" spans="1:8" ht="13.5">
      <c r="A3">
        <f>IF(B3,VLOOKUP(B3,CATEGORY!A$1:B$41,2,0),"")</f>
      </c>
      <c r="C3" t="s">
        <v>483</v>
      </c>
      <c r="D3" t="str">
        <f>TRACK_PLACE!$A$1&amp;$F$2&amp;"\"&amp;E3&amp;" "&amp;LEFT(C3,33)&amp;".m4a"</f>
        <v>C:\usr\KOEI\Tenshouki95\track\龍馬伝\03 クロノスの刻み.m4a</v>
      </c>
      <c r="E3" s="2" t="s">
        <v>297</v>
      </c>
      <c r="G3" s="9"/>
      <c r="H3" s="8"/>
    </row>
    <row r="4" spans="1:8" ht="13.5">
      <c r="A4">
        <f>IF(B4,VLOOKUP(B4,CATEGORY!A$1:B$41,2,0),"")</f>
      </c>
      <c r="C4" t="s">
        <v>484</v>
      </c>
      <c r="D4" t="str">
        <f>TRACK_PLACE!$A$1&amp;$F$2&amp;"\"&amp;E4&amp;" "&amp;LEFT(C4,33)&amp;".m4a"</f>
        <v>C:\usr\KOEI\Tenshouki95\track\龍馬伝\04 亜米利加.m4a</v>
      </c>
      <c r="E4" s="2" t="s">
        <v>298</v>
      </c>
      <c r="G4" s="9"/>
      <c r="H4" s="8"/>
    </row>
    <row r="5" spans="1:8" ht="13.5">
      <c r="A5">
        <f>IF(B5,VLOOKUP(B5,CATEGORY!A$1:B$41,2,0),"")</f>
      </c>
      <c r="C5" t="s">
        <v>485</v>
      </c>
      <c r="D5" t="str">
        <f>TRACK_PLACE!$A$1&amp;$F$2&amp;"\"&amp;E5&amp;" "&amp;LEFT(C5,33)&amp;".m4a"</f>
        <v>C:\usr\KOEI\Tenshouki95\track\龍馬伝\05 騒乱.m4a</v>
      </c>
      <c r="E5" s="2" t="s">
        <v>299</v>
      </c>
      <c r="G5" s="9"/>
      <c r="H5" s="8"/>
    </row>
    <row r="6" spans="1:8" ht="13.5">
      <c r="A6" t="str">
        <f>IF(B6,VLOOKUP(B6,CATEGORY!A$1:B$41,2,0),"")</f>
        <v>四国地方</v>
      </c>
      <c r="B6">
        <v>9</v>
      </c>
      <c r="C6" t="s">
        <v>486</v>
      </c>
      <c r="D6" t="str">
        <f>TRACK_PLACE!$A$1&amp;$F$2&amp;"\"&amp;E6&amp;" "&amp;LEFT(C6,33)&amp;".m4a"</f>
        <v>C:\usr\KOEI\Tenshouki95\track\龍馬伝\06 告白.m4a</v>
      </c>
      <c r="E6" s="2" t="s">
        <v>300</v>
      </c>
      <c r="G6" s="9"/>
      <c r="H6" s="8"/>
    </row>
    <row r="7" spans="1:8" ht="13.5">
      <c r="A7" t="str">
        <f>IF(B7,VLOOKUP(B7,CATEGORY!A$1:B$41,2,0),"")</f>
        <v>戦争・名将</v>
      </c>
      <c r="B7">
        <v>19</v>
      </c>
      <c r="C7" t="s">
        <v>487</v>
      </c>
      <c r="D7" t="str">
        <f>TRACK_PLACE!$A$1&amp;$F$2&amp;"\"&amp;E7&amp;" "&amp;LEFT(C7,33)&amp;".m4a"</f>
        <v>C:\usr\KOEI\Tenshouki95\track\龍馬伝\07 黒船.m4a</v>
      </c>
      <c r="E7" s="2" t="s">
        <v>301</v>
      </c>
      <c r="G7" s="9"/>
      <c r="H7" s="8"/>
    </row>
    <row r="8" spans="1:8" ht="13.5">
      <c r="A8" t="str">
        <f>IF(B8,VLOOKUP(B8,CATEGORY!A$1:B$41,2,0),"")</f>
        <v>死亡・滅亡</v>
      </c>
      <c r="B8">
        <v>29</v>
      </c>
      <c r="C8" t="s">
        <v>488</v>
      </c>
      <c r="D8" t="str">
        <f>TRACK_PLACE!$A$1&amp;$F$2&amp;"\"&amp;E8&amp;" "&amp;LEFT(C8,33)&amp;".m4a"</f>
        <v>C:\usr\KOEI\Tenshouki95\track\龍馬伝\08 別道.m4a</v>
      </c>
      <c r="E8" s="2" t="s">
        <v>302</v>
      </c>
      <c r="G8" s="9"/>
      <c r="H8" s="8"/>
    </row>
    <row r="9" spans="1:8" ht="13.5">
      <c r="A9" t="str">
        <f>IF(B9,VLOOKUP(B9,CATEGORY!A$1:B$41,2,0),"")</f>
        <v>死亡・滅亡</v>
      </c>
      <c r="B9">
        <v>29</v>
      </c>
      <c r="C9" t="s">
        <v>489</v>
      </c>
      <c r="D9" t="str">
        <f>TRACK_PLACE!$A$1&amp;$F$2&amp;"\"&amp;E9&amp;" "&amp;LEFT(C9,33)&amp;".m4a"</f>
        <v>C:\usr\KOEI\Tenshouki95\track\龍馬伝\09 傷跡.m4a</v>
      </c>
      <c r="E9" s="2" t="s">
        <v>303</v>
      </c>
      <c r="G9" s="9"/>
      <c r="H9" s="8"/>
    </row>
    <row r="10" spans="1:8" ht="13.5">
      <c r="A10" t="str">
        <f>IF(B10,VLOOKUP(B10,CATEGORY!A$1:B$41,2,0),"")</f>
        <v>海外貿易港</v>
      </c>
      <c r="B10">
        <v>11</v>
      </c>
      <c r="C10" t="s">
        <v>490</v>
      </c>
      <c r="D10" t="str">
        <f>TRACK_PLACE!$A$1&amp;$F$2&amp;"\"&amp;E10&amp;" "&amp;LEFT(C10,33)&amp;".m4a"</f>
        <v>C:\usr\KOEI\Tenshouki95\track\龍馬伝\10 倒仰.m4a</v>
      </c>
      <c r="E10" s="2" t="s">
        <v>304</v>
      </c>
      <c r="G10" s="9"/>
      <c r="H10" s="8"/>
    </row>
    <row r="11" spans="1:8" ht="13.5">
      <c r="A11">
        <f>IF(B11,VLOOKUP(B11,CATEGORY!A$1:B$41,2,0),"")</f>
      </c>
      <c r="C11" t="s">
        <v>491</v>
      </c>
      <c r="D11" t="str">
        <f>TRACK_PLACE!$A$1&amp;$F$2&amp;"\"&amp;E11&amp;" "&amp;LEFT(C11,33)&amp;".m4a"</f>
        <v>C:\usr\KOEI\Tenshouki95\track\龍馬伝\11 夜明け前.m4a</v>
      </c>
      <c r="E11" s="2" t="s">
        <v>305</v>
      </c>
      <c r="G11" s="9"/>
      <c r="H11" s="8"/>
    </row>
    <row r="12" spans="1:8" ht="13.5">
      <c r="A12" t="str">
        <f>IF(B12,VLOOKUP(B12,CATEGORY!A$1:B$41,2,0),"")</f>
        <v>死亡・滅亡</v>
      </c>
      <c r="B12">
        <v>29</v>
      </c>
      <c r="C12" t="s">
        <v>492</v>
      </c>
      <c r="D12" t="str">
        <f>TRACK_PLACE!$A$1&amp;$F$2&amp;"\"&amp;E12&amp;" "&amp;LEFT(C12,33)&amp;".m4a"</f>
        <v>C:\usr\KOEI\Tenshouki95\track\龍馬伝\12 高天.m4a</v>
      </c>
      <c r="E12" s="2" t="s">
        <v>306</v>
      </c>
      <c r="G12" s="9"/>
      <c r="H12" s="8"/>
    </row>
    <row r="13" spans="1:8" ht="13.5">
      <c r="A13" t="str">
        <f>IF(B13,VLOOKUP(B13,CATEGORY!A$1:B$41,2,0),"")</f>
        <v>東北地方</v>
      </c>
      <c r="B13">
        <v>1</v>
      </c>
      <c r="C13" t="s">
        <v>493</v>
      </c>
      <c r="D13" t="str">
        <f>TRACK_PLACE!$A$1&amp;$F$2&amp;"\"&amp;E13&amp;" "&amp;LEFT(C13,33)&amp;".m4a"</f>
        <v>C:\usr\KOEI\Tenshouki95\track\龍馬伝\13 標的.m4a</v>
      </c>
      <c r="E13" s="2" t="s">
        <v>307</v>
      </c>
      <c r="H13" s="8"/>
    </row>
    <row r="14" spans="1:8" ht="13.5">
      <c r="A14" t="str">
        <f>IF(B14,VLOOKUP(B14,CATEGORY!A$1:B$41,2,0),"")</f>
        <v>東北地方</v>
      </c>
      <c r="B14">
        <v>1</v>
      </c>
      <c r="C14" t="s">
        <v>494</v>
      </c>
      <c r="D14" t="str">
        <f>TRACK_PLACE!$A$1&amp;$F$2&amp;"\"&amp;E14&amp;" "&amp;LEFT(C14,33)&amp;".m4a"</f>
        <v>C:\usr\KOEI\Tenshouki95\track\龍馬伝\14 刀剣.m4a</v>
      </c>
      <c r="E14" s="2" t="s">
        <v>308</v>
      </c>
      <c r="H14" s="8"/>
    </row>
    <row r="15" spans="1:8" ht="13.5">
      <c r="A15">
        <f>IF(B15,VLOOKUP(B15,CATEGORY!A$1:B$41,2,0),"")</f>
      </c>
      <c r="C15" t="s">
        <v>495</v>
      </c>
      <c r="D15" t="str">
        <f>TRACK_PLACE!$A$1&amp;$F$2&amp;"\"&amp;E15&amp;" "&amp;LEFT(C15,33)&amp;".m4a"</f>
        <v>C:\usr\KOEI\Tenshouki95\track\龍馬伝\15 罅.m4a</v>
      </c>
      <c r="E15" s="2" t="s">
        <v>310</v>
      </c>
      <c r="H15" s="8"/>
    </row>
    <row r="16" spans="1:8" ht="13.5">
      <c r="A16" t="str">
        <f>IF(B16,VLOOKUP(B16,CATEGORY!A$1:B$41,2,0),"")</f>
        <v>新幕府</v>
      </c>
      <c r="B16">
        <v>38</v>
      </c>
      <c r="C16" t="s">
        <v>496</v>
      </c>
      <c r="D16" t="str">
        <f>TRACK_PLACE!$A$1&amp;$F$2&amp;"\"&amp;E16&amp;" "&amp;LEFT(C16,33)&amp;".m4a"</f>
        <v>C:\usr\KOEI\Tenshouki95\track\龍馬伝\16 謳歌.m4a</v>
      </c>
      <c r="E16" s="2" t="s">
        <v>311</v>
      </c>
      <c r="H16" s="8"/>
    </row>
    <row r="17" spans="1:8" ht="13.5">
      <c r="A17">
        <f>IF(B17,VLOOKUP(B17,CATEGORY!A$1:B$41,2,0),"")</f>
      </c>
      <c r="C17" t="s">
        <v>497</v>
      </c>
      <c r="D17" t="str">
        <f>TRACK_PLACE!$A$1&amp;$F$2&amp;"\"&amp;E17&amp;" "&amp;LEFT(C17,33)&amp;".m4a"</f>
        <v>C:\usr\KOEI\Tenshouki95\track\龍馬伝\17 雑草魂.m4a</v>
      </c>
      <c r="E17" s="2" t="s">
        <v>312</v>
      </c>
      <c r="H17" s="8"/>
    </row>
    <row r="18" spans="1:8" ht="13.5">
      <c r="A18" t="str">
        <f>IF(B18,VLOOKUP(B18,CATEGORY!A$1:B$41,2,0),"")</f>
        <v>東北地方</v>
      </c>
      <c r="B18">
        <v>1</v>
      </c>
      <c r="C18" t="s">
        <v>498</v>
      </c>
      <c r="D18" t="str">
        <f>TRACK_PLACE!$A$1&amp;$F$2&amp;"\"&amp;E18&amp;" "&amp;LEFT(C18,33)&amp;".m4a"</f>
        <v>C:\usr\KOEI\Tenshouki95\track\龍馬伝\18 子供の情景.m4a</v>
      </c>
      <c r="E18" s="2" t="s">
        <v>313</v>
      </c>
      <c r="H18" s="8"/>
    </row>
    <row r="19" spans="1:5" ht="13.5">
      <c r="A19" t="str">
        <f>IF(B19,VLOOKUP(B19,CATEGORY!A$1:B$41,2,0),"")</f>
        <v>外交コマンド</v>
      </c>
      <c r="B19">
        <v>26</v>
      </c>
      <c r="C19" t="s">
        <v>499</v>
      </c>
      <c r="D19" t="str">
        <f>TRACK_PLACE!$A$1&amp;$F$2&amp;"\"&amp;E19&amp;" "&amp;LEFT(C19,33)&amp;".m4a"</f>
        <v>C:\usr\KOEI\Tenshouki95\track\龍馬伝\19 暗躍.m4a</v>
      </c>
      <c r="E19" s="2" t="s">
        <v>314</v>
      </c>
    </row>
    <row r="20" spans="1:5" ht="13.5">
      <c r="A20" t="str">
        <f>IF(B20,VLOOKUP(B20,CATEGORY!A$1:B$41,2,0),"")</f>
        <v>海外貿易港</v>
      </c>
      <c r="B20">
        <v>11</v>
      </c>
      <c r="C20" t="s">
        <v>500</v>
      </c>
      <c r="D20" t="str">
        <f>TRACK_PLACE!$A$1&amp;$F$2&amp;"\"&amp;E20&amp;" "&amp;LEFT(C20,33)&amp;".m4a"</f>
        <v>C:\usr\KOEI\Tenshouki95\track\龍馬伝\20 海へ.m4a</v>
      </c>
      <c r="E20" s="2" t="s">
        <v>315</v>
      </c>
    </row>
    <row r="21" spans="1:5" ht="13.5">
      <c r="A21" t="str">
        <f>IF(B21,VLOOKUP(B21,CATEGORY!A$1:B$41,2,0),"")</f>
        <v>四国地方</v>
      </c>
      <c r="B21">
        <v>9</v>
      </c>
      <c r="C21" t="s">
        <v>501</v>
      </c>
      <c r="D21" t="str">
        <f>TRACK_PLACE!$A$1&amp;$F$2&amp;"\"&amp;E21&amp;" "&amp;LEFT(C21,33)&amp;".m4a"</f>
        <v>C:\usr\KOEI\Tenshouki95\track\龍馬伝\01 侠気.m4a</v>
      </c>
      <c r="E21" s="2" t="s">
        <v>309</v>
      </c>
    </row>
    <row r="22" spans="1:8" ht="13.5">
      <c r="A22" t="str">
        <f>IF(B22,VLOOKUP(B22,CATEGORY!A$1:B$41,2,0),"")</f>
        <v>海外貿易港</v>
      </c>
      <c r="B22">
        <v>11</v>
      </c>
      <c r="C22" t="s">
        <v>502</v>
      </c>
      <c r="D22" t="str">
        <f>TRACK_PLACE!$A$1&amp;$F$2&amp;"\"&amp;E22&amp;" "&amp;LEFT(C22,33)&amp;".m4a"</f>
        <v>C:\usr\KOEI\Tenshouki95\track\龍馬伝\02 海国.m4a</v>
      </c>
      <c r="E22" s="2" t="s">
        <v>480</v>
      </c>
      <c r="G22" s="9"/>
      <c r="H22" s="8"/>
    </row>
    <row r="23" spans="1:8" ht="13.5">
      <c r="A23" t="str">
        <f>IF(B23,VLOOKUP(B23,CATEGORY!A$1:B$41,2,0),"")</f>
        <v>四国地方</v>
      </c>
      <c r="B23">
        <v>9</v>
      </c>
      <c r="C23" t="s">
        <v>503</v>
      </c>
      <c r="D23" t="str">
        <f>TRACK_PLACE!$A$1&amp;$F$2&amp;"\"&amp;E23&amp;" "&amp;LEFT(C23,33)&amp;".m4a"</f>
        <v>C:\usr\KOEI\Tenshouki95\track\龍馬伝\03 想望.m4a</v>
      </c>
      <c r="E23" s="2" t="s">
        <v>297</v>
      </c>
      <c r="G23" s="9"/>
      <c r="H23" s="8"/>
    </row>
    <row r="24" spans="1:8" ht="13.5">
      <c r="A24" t="str">
        <f>IF(B24,VLOOKUP(B24,CATEGORY!A$1:B$41,2,0),"")</f>
        <v>東北地方</v>
      </c>
      <c r="B24">
        <v>1</v>
      </c>
      <c r="C24" t="s">
        <v>504</v>
      </c>
      <c r="D24" t="str">
        <f>TRACK_PLACE!$A$1&amp;$F$2&amp;"\"&amp;E24&amp;" "&amp;LEFT(C24,33)&amp;".m4a"</f>
        <v>C:\usr\KOEI\Tenshouki95\track\龍馬伝\04 燃犀.m4a</v>
      </c>
      <c r="E24" s="2" t="s">
        <v>298</v>
      </c>
      <c r="G24" s="9"/>
      <c r="H24" s="8"/>
    </row>
    <row r="25" spans="1:8" ht="13.5">
      <c r="A25">
        <f>IF(B25,VLOOKUP(B25,CATEGORY!A$1:B$41,2,0),"")</f>
      </c>
      <c r="C25" t="s">
        <v>505</v>
      </c>
      <c r="D25" t="str">
        <f>TRACK_PLACE!$A$1&amp;$F$2&amp;"\"&amp;E25&amp;" "&amp;LEFT(C25,33)&amp;".m4a"</f>
        <v>C:\usr\KOEI\Tenshouki95\track\龍馬伝\05 狂奔.m4a</v>
      </c>
      <c r="E25" s="2" t="s">
        <v>299</v>
      </c>
      <c r="G25" s="9"/>
      <c r="H25" s="8"/>
    </row>
    <row r="26" spans="1:8" ht="13.5">
      <c r="A26" t="str">
        <f>IF(B26,VLOOKUP(B26,CATEGORY!A$1:B$41,2,0),"")</f>
        <v>外交コマンド</v>
      </c>
      <c r="B26">
        <v>26</v>
      </c>
      <c r="C26" t="s">
        <v>506</v>
      </c>
      <c r="D26" t="str">
        <f>TRACK_PLACE!$A$1&amp;$F$2&amp;"\"&amp;E26&amp;" "&amp;LEFT(C26,33)&amp;".m4a"</f>
        <v>C:\usr\KOEI\Tenshouki95\track\龍馬伝\06 怪物.m4a</v>
      </c>
      <c r="E26" s="2" t="s">
        <v>300</v>
      </c>
      <c r="G26" s="9"/>
      <c r="H26" s="8"/>
    </row>
    <row r="27" spans="1:8" ht="13.5">
      <c r="A27" t="str">
        <f>IF(B27,VLOOKUP(B27,CATEGORY!A$1:B$41,2,0),"")</f>
        <v>外交コマンド</v>
      </c>
      <c r="B27">
        <v>26</v>
      </c>
      <c r="C27" t="s">
        <v>507</v>
      </c>
      <c r="D27" t="str">
        <f>TRACK_PLACE!$A$1&amp;$F$2&amp;"\"&amp;E27&amp;" "&amp;LEFT(C27,33)&amp;".m4a"</f>
        <v>C:\usr\KOEI\Tenshouki95\track\龍馬伝\07 流転.m4a</v>
      </c>
      <c r="E27" s="2" t="s">
        <v>301</v>
      </c>
      <c r="G27" s="9"/>
      <c r="H27" s="8"/>
    </row>
    <row r="28" spans="1:8" ht="13.5">
      <c r="A28" t="str">
        <f>IF(B28,VLOOKUP(B28,CATEGORY!A$1:B$41,2,0),"")</f>
        <v>東北地方</v>
      </c>
      <c r="B28">
        <v>1</v>
      </c>
      <c r="C28" t="s">
        <v>508</v>
      </c>
      <c r="D28" t="str">
        <f>TRACK_PLACE!$A$1&amp;$F$2&amp;"\"&amp;E28&amp;" "&amp;LEFT(C28,33)&amp;".m4a"</f>
        <v>C:\usr\KOEI\Tenshouki95\track\龍馬伝\08 追憶.m4a</v>
      </c>
      <c r="E28" s="2" t="s">
        <v>302</v>
      </c>
      <c r="G28" s="9"/>
      <c r="H28" s="8"/>
    </row>
    <row r="29" spans="1:8" ht="13.5">
      <c r="A29" t="str">
        <f>IF(B29,VLOOKUP(B29,CATEGORY!A$1:B$41,2,0),"")</f>
        <v>死亡・滅亡</v>
      </c>
      <c r="B29">
        <v>29</v>
      </c>
      <c r="C29" t="s">
        <v>509</v>
      </c>
      <c r="D29" t="str">
        <f>TRACK_PLACE!$A$1&amp;$F$2&amp;"\"&amp;E29&amp;" "&amp;LEFT(C29,33)&amp;".m4a"</f>
        <v>C:\usr\KOEI\Tenshouki95\track\龍馬伝\09 人斬り.m4a</v>
      </c>
      <c r="E29" s="2" t="s">
        <v>303</v>
      </c>
      <c r="G29" s="9"/>
      <c r="H29" s="8"/>
    </row>
    <row r="30" spans="1:8" ht="13.5">
      <c r="A30">
        <f>IF(B30,VLOOKUP(B30,CATEGORY!A$1:B$41,2,0),"")</f>
      </c>
      <c r="C30" t="s">
        <v>510</v>
      </c>
      <c r="D30" t="str">
        <f>TRACK_PLACE!$A$1&amp;$F$2&amp;"\"&amp;E30&amp;" "&amp;LEFT(C30,33)&amp;".m4a"</f>
        <v>C:\usr\KOEI\Tenshouki95\track\龍馬伝\10 此ノ国ノ行方.m4a</v>
      </c>
      <c r="E30" s="2" t="s">
        <v>304</v>
      </c>
      <c r="G30" s="9"/>
      <c r="H30" s="8"/>
    </row>
    <row r="31" spans="1:8" ht="13.5">
      <c r="A31" t="str">
        <f>IF(B31,VLOOKUP(B31,CATEGORY!A$1:B$41,2,0),"")</f>
        <v>東北地方</v>
      </c>
      <c r="B31">
        <v>1</v>
      </c>
      <c r="C31" t="s">
        <v>511</v>
      </c>
      <c r="D31" t="str">
        <f>TRACK_PLACE!$A$1&amp;$F$2&amp;"\"&amp;E31&amp;" "&amp;LEFT(C31,33)&amp;".m4a"</f>
        <v>C:\usr\KOEI\Tenshouki95\track\龍馬伝\11 静かなる風.m4a</v>
      </c>
      <c r="E31" s="2" t="s">
        <v>305</v>
      </c>
      <c r="G31" s="9"/>
      <c r="H31" s="8"/>
    </row>
    <row r="32" spans="1:15" ht="13.5">
      <c r="A32" t="str">
        <f>IF(B32,VLOOKUP(B32,CATEGORY!A$1:B$41,2,0),"")</f>
        <v>死亡・滅亡</v>
      </c>
      <c r="B32">
        <v>29</v>
      </c>
      <c r="C32" t="s">
        <v>512</v>
      </c>
      <c r="D32" t="str">
        <f>TRACK_PLACE!$A$1&amp;$F$2&amp;"\"&amp;E32&amp;" "&amp;LEFT(C32,33)&amp;".m4a"</f>
        <v>C:\usr\KOEI\Tenshouki95\track\龍馬伝\12 犠牲.m4a</v>
      </c>
      <c r="E32" s="2" t="s">
        <v>306</v>
      </c>
      <c r="H32" s="8"/>
      <c r="J32" s="7"/>
      <c r="K32" s="7"/>
      <c r="N32" s="9"/>
      <c r="O32" s="8"/>
    </row>
    <row r="33" spans="1:15" ht="13.5">
      <c r="A33" t="str">
        <f>IF(B33,VLOOKUP(B33,CATEGORY!A$1:B$41,2,0),"")</f>
        <v>東北地方</v>
      </c>
      <c r="B33">
        <v>1</v>
      </c>
      <c r="C33" t="s">
        <v>513</v>
      </c>
      <c r="D33" t="str">
        <f>TRACK_PLACE!$A$1&amp;$F$2&amp;"\"&amp;E33&amp;" "&amp;LEFT(C33,33)&amp;".m4a"</f>
        <v>C:\usr\KOEI\Tenshouki95\track\龍馬伝\13 道程.m4a</v>
      </c>
      <c r="E33" s="2" t="s">
        <v>307</v>
      </c>
      <c r="H33" s="8"/>
      <c r="J33" s="7"/>
      <c r="K33" s="7"/>
      <c r="N33" s="9"/>
      <c r="O33" s="8"/>
    </row>
    <row r="34" spans="1:15" ht="13.5">
      <c r="A34" t="str">
        <f>IF(B34,VLOOKUP(B34,CATEGORY!A$1:B$41,2,0),"")</f>
        <v>四国地方</v>
      </c>
      <c r="B34">
        <v>9</v>
      </c>
      <c r="C34" t="s">
        <v>514</v>
      </c>
      <c r="D34" t="str">
        <f>TRACK_PLACE!$A$1&amp;$F$2&amp;"\"&amp;E34&amp;" "&amp;LEFT(C34,33)&amp;".m4a"</f>
        <v>C:\usr\KOEI\Tenshouki95\track\龍馬伝\14 志操.m4a</v>
      </c>
      <c r="E34" s="2" t="s">
        <v>308</v>
      </c>
      <c r="H34" s="8"/>
      <c r="J34" s="7"/>
      <c r="K34" s="7"/>
      <c r="N34" s="9"/>
      <c r="O34" s="8"/>
    </row>
    <row r="35" spans="1:15" ht="13.5">
      <c r="A35" t="str">
        <f>IF(B35,VLOOKUP(B35,CATEGORY!A$1:B$41,2,0),"")</f>
        <v>外交コマンド</v>
      </c>
      <c r="B35">
        <v>26</v>
      </c>
      <c r="C35" t="s">
        <v>515</v>
      </c>
      <c r="D35" t="str">
        <f>TRACK_PLACE!$A$1&amp;$F$2&amp;"\"&amp;E35&amp;" "&amp;LEFT(C35,33)&amp;".m4a"</f>
        <v>C:\usr\KOEI\Tenshouki95\track\龍馬伝\15 天誅斬奸.m4a</v>
      </c>
      <c r="E35" s="2" t="s">
        <v>310</v>
      </c>
      <c r="H35" s="8"/>
      <c r="J35" s="7"/>
      <c r="K35" s="7"/>
      <c r="N35" s="9"/>
      <c r="O35" s="8"/>
    </row>
    <row r="36" spans="1:15" ht="13.5">
      <c r="A36" t="str">
        <f>IF(B36,VLOOKUP(B36,CATEGORY!A$1:B$41,2,0),"")</f>
        <v>京都･御所</v>
      </c>
      <c r="B36">
        <v>36</v>
      </c>
      <c r="C36" t="s">
        <v>516</v>
      </c>
      <c r="D36" t="str">
        <f>TRACK_PLACE!$A$1&amp;$F$2&amp;"\"&amp;E36&amp;" "&amp;LEFT(C36,33)&amp;".m4a"</f>
        <v>C:\usr\KOEI\Tenshouki95\track\龍馬伝\16 攘夷.m4a</v>
      </c>
      <c r="E36" s="2" t="s">
        <v>311</v>
      </c>
      <c r="H36" s="8"/>
      <c r="J36" s="7"/>
      <c r="K36" s="7"/>
      <c r="N36" s="9"/>
      <c r="O36" s="8"/>
    </row>
    <row r="37" spans="1:15" ht="13.5">
      <c r="A37" t="str">
        <f>IF(B37,VLOOKUP(B37,CATEGORY!A$1:B$41,2,0),"")</f>
        <v>大阪城</v>
      </c>
      <c r="B37">
        <v>37</v>
      </c>
      <c r="C37" t="s">
        <v>517</v>
      </c>
      <c r="D37" t="str">
        <f>TRACK_PLACE!$A$1&amp;$F$2&amp;"\"&amp;E37&amp;" "&amp;LEFT(C37,33)&amp;".m4a"</f>
        <v>C:\usr\KOEI\Tenshouki95\track\龍馬伝\17 群像.m4a</v>
      </c>
      <c r="E37" s="2" t="s">
        <v>312</v>
      </c>
      <c r="H37" s="8"/>
      <c r="J37" s="7"/>
      <c r="K37" s="7"/>
      <c r="N37" s="9"/>
      <c r="O37" s="8"/>
    </row>
    <row r="38" spans="1:15" ht="13.5">
      <c r="A38">
        <f>IF(B38,VLOOKUP(B38,CATEGORY!A$1:B$41,2,0),"")</f>
      </c>
      <c r="C38" t="s">
        <v>518</v>
      </c>
      <c r="D38" t="str">
        <f>TRACK_PLACE!$A$1&amp;$F$2&amp;"\"&amp;E38&amp;" "&amp;LEFT(C38,33)&amp;".m4a"</f>
        <v>C:\usr\KOEI\Tenshouki95\track\龍馬伝\18 からっ風.m4a</v>
      </c>
      <c r="E38" s="2" t="s">
        <v>313</v>
      </c>
      <c r="H38" s="8"/>
      <c r="J38" s="7"/>
      <c r="K38" s="7"/>
      <c r="N38" s="9"/>
      <c r="O38" s="8"/>
    </row>
    <row r="39" spans="1:15" ht="13.5">
      <c r="A39" t="str">
        <f>IF(B39,VLOOKUP(B39,CATEGORY!A$1:B$41,2,0),"")</f>
        <v>戦争・緊迫</v>
      </c>
      <c r="B39">
        <v>20</v>
      </c>
      <c r="C39" t="s">
        <v>519</v>
      </c>
      <c r="D39" t="str">
        <f>TRACK_PLACE!$A$1&amp;$F$2&amp;"\"&amp;E39&amp;" "&amp;LEFT(C39,33)&amp;".m4a"</f>
        <v>C:\usr\KOEI\Tenshouki95\track\龍馬伝\19 クロノスの刻み II.m4a</v>
      </c>
      <c r="E39" s="2" t="s">
        <v>314</v>
      </c>
      <c r="H39" s="8"/>
      <c r="J39" s="7"/>
      <c r="K39" s="7"/>
      <c r="N39" s="9"/>
      <c r="O39" s="8"/>
    </row>
    <row r="40" spans="1:15" ht="13.5">
      <c r="A40" t="str">
        <f>IF(B40,VLOOKUP(B40,CATEGORY!A$1:B$41,2,0),"")</f>
        <v>東北地方</v>
      </c>
      <c r="B40">
        <v>1</v>
      </c>
      <c r="C40" t="s">
        <v>520</v>
      </c>
      <c r="D40" t="str">
        <f>TRACK_PLACE!$A$1&amp;$F$2&amp;"\"&amp;E40&amp;" "&amp;LEFT(C40,33)&amp;".m4a"</f>
        <v>C:\usr\KOEI\Tenshouki95\track\龍馬伝\20 龍馬伝紀行 II.m4a</v>
      </c>
      <c r="E40" s="2" t="s">
        <v>315</v>
      </c>
      <c r="H40" s="8"/>
      <c r="J40" s="7"/>
      <c r="K40" s="7"/>
      <c r="N40" s="9"/>
      <c r="O40" s="8"/>
    </row>
    <row r="41" spans="1:15" ht="13.5">
      <c r="A41" t="str">
        <f>IF(B41,VLOOKUP(B41,CATEGORY!A$1:B$41,2,0),"")</f>
        <v>四国地方</v>
      </c>
      <c r="B41">
        <v>9</v>
      </c>
      <c r="C41" t="s">
        <v>521</v>
      </c>
      <c r="D41" t="str">
        <f>TRACK_PLACE!$A$1&amp;$F$2&amp;"\"&amp;E41&amp;" "&amp;LEFT(C41,33)&amp;".m4a"</f>
        <v>C:\usr\KOEI\Tenshouki95\track\龍馬伝\01 飛騰.m4a</v>
      </c>
      <c r="E41" s="2" t="s">
        <v>309</v>
      </c>
      <c r="H41" s="8"/>
      <c r="J41" s="7"/>
      <c r="K41" s="7"/>
      <c r="N41" s="9"/>
      <c r="O41" s="8"/>
    </row>
    <row r="42" spans="1:15" ht="13.5">
      <c r="A42">
        <f>IF(B42,VLOOKUP(B42,CATEGORY!A$1:B$41,2,0),"")</f>
      </c>
      <c r="C42" t="s">
        <v>522</v>
      </c>
      <c r="D42" t="str">
        <f>TRACK_PLACE!$A$1&amp;$F$2&amp;"\"&amp;E42&amp;" "&amp;LEFT(C42,33)&amp;".m4a"</f>
        <v>C:\usr\KOEI\Tenshouki95\track\龍馬伝\02 とつくに.m4a</v>
      </c>
      <c r="E42" s="2" t="s">
        <v>480</v>
      </c>
      <c r="H42" s="8"/>
      <c r="J42" s="7"/>
      <c r="K42" s="7"/>
      <c r="N42" s="9"/>
      <c r="O42" s="8"/>
    </row>
    <row r="43" spans="1:15" ht="13.5">
      <c r="A43" t="str">
        <f>IF(B43,VLOOKUP(B43,CATEGORY!A$1:B$41,2,0),"")</f>
        <v>四国地方</v>
      </c>
      <c r="B43">
        <v>9</v>
      </c>
      <c r="C43" t="s">
        <v>523</v>
      </c>
      <c r="D43" t="str">
        <f>TRACK_PLACE!$A$1&amp;$F$2&amp;"\"&amp;E43&amp;" "&amp;LEFT(C43,33)&amp;".m4a"</f>
        <v>C:\usr\KOEI\Tenshouki95\track\龍馬伝\03 郷愁.m4a</v>
      </c>
      <c r="E43" s="2" t="s">
        <v>297</v>
      </c>
      <c r="H43" s="8"/>
      <c r="J43" s="7"/>
      <c r="K43" s="7"/>
      <c r="N43" s="9"/>
      <c r="O43" s="8"/>
    </row>
    <row r="44" spans="1:15" ht="13.5">
      <c r="A44" t="str">
        <f>IF(B44,VLOOKUP(B44,CATEGORY!A$1:B$41,2,0),"")</f>
        <v>四国地方</v>
      </c>
      <c r="B44">
        <v>9</v>
      </c>
      <c r="C44" t="s">
        <v>524</v>
      </c>
      <c r="D44" t="str">
        <f>TRACK_PLACE!$A$1&amp;$F$2&amp;"\"&amp;E44&amp;" "&amp;LEFT(C44,33)&amp;".m4a"</f>
        <v>C:\usr\KOEI\Tenshouki95\track\龍馬伝\04 光芒.m4a</v>
      </c>
      <c r="E44" s="2" t="s">
        <v>298</v>
      </c>
      <c r="H44" s="8"/>
      <c r="J44" s="7"/>
      <c r="K44" s="7"/>
      <c r="O44" s="8"/>
    </row>
    <row r="45" spans="1:15" ht="13.5">
      <c r="A45" t="str">
        <f>IF(B45,VLOOKUP(B45,CATEGORY!A$1:B$41,2,0),"")</f>
        <v>四国地方</v>
      </c>
      <c r="B45">
        <v>9</v>
      </c>
      <c r="C45" t="s">
        <v>525</v>
      </c>
      <c r="D45" t="str">
        <f>TRACK_PLACE!$A$1&amp;$F$2&amp;"\"&amp;E45&amp;" "&amp;LEFT(C45,33)&amp;".m4a"</f>
        <v>C:\usr\KOEI\Tenshouki95\track\龍馬伝\05 彩ふ.m4a</v>
      </c>
      <c r="E45" s="2" t="s">
        <v>299</v>
      </c>
      <c r="H45" s="8"/>
      <c r="J45" s="7"/>
      <c r="K45" s="7"/>
      <c r="O45" s="8"/>
    </row>
    <row r="46" spans="1:15" ht="13.5">
      <c r="A46">
        <f>IF(B46,VLOOKUP(B46,CATEGORY!A$1:B$41,2,0),"")</f>
      </c>
      <c r="C46" t="s">
        <v>526</v>
      </c>
      <c r="D46" t="str">
        <f>TRACK_PLACE!$A$1&amp;$F$2&amp;"\"&amp;E46&amp;" "&amp;LEFT(C46,33)&amp;".m4a"</f>
        <v>C:\usr\KOEI\Tenshouki95\track\龍馬伝\06 夕凪.m4a</v>
      </c>
      <c r="E46" s="2" t="s">
        <v>300</v>
      </c>
      <c r="H46" s="8"/>
      <c r="J46" s="7"/>
      <c r="K46" s="7"/>
      <c r="O46" s="8"/>
    </row>
    <row r="47" spans="1:15" ht="13.5">
      <c r="A47" t="str">
        <f>IF(B47,VLOOKUP(B47,CATEGORY!A$1:B$41,2,0),"")</f>
        <v>外交コマンド</v>
      </c>
      <c r="B47">
        <v>26</v>
      </c>
      <c r="C47" t="s">
        <v>527</v>
      </c>
      <c r="D47" t="str">
        <f>TRACK_PLACE!$A$1&amp;$F$2&amp;"\"&amp;E47&amp;" "&amp;LEFT(C47,33)&amp;".m4a"</f>
        <v>C:\usr\KOEI\Tenshouki95\track\龍馬伝\07 傀儡.m4a</v>
      </c>
      <c r="E47" s="2" t="s">
        <v>301</v>
      </c>
      <c r="H47" s="8"/>
      <c r="J47" s="7"/>
      <c r="K47" s="7"/>
      <c r="O47" s="8"/>
    </row>
    <row r="48" spans="1:15" ht="13.5">
      <c r="A48">
        <f>IF(B48,VLOOKUP(B48,CATEGORY!A$1:B$41,2,0),"")</f>
      </c>
      <c r="C48" t="s">
        <v>528</v>
      </c>
      <c r="D48" t="str">
        <f>TRACK_PLACE!$A$1&amp;$F$2&amp;"\"&amp;E48&amp;" "&amp;LEFT(C48,33)&amp;".m4a"</f>
        <v>C:\usr\KOEI\Tenshouki95\track\龍馬伝\08 うたかた.m4a</v>
      </c>
      <c r="E48" s="2" t="s">
        <v>302</v>
      </c>
      <c r="J48" s="7"/>
      <c r="K48" s="7"/>
      <c r="O48" s="8"/>
    </row>
    <row r="49" spans="1:15" ht="13.5">
      <c r="A49" t="str">
        <f>IF(B49,VLOOKUP(B49,CATEGORY!A$1:B$41,2,0),"")</f>
        <v>四国地方</v>
      </c>
      <c r="B49">
        <v>9</v>
      </c>
      <c r="C49" t="s">
        <v>529</v>
      </c>
      <c r="D49" t="str">
        <f>TRACK_PLACE!$A$1&amp;$F$2&amp;"\"&amp;E49&amp;" "&amp;LEFT(C49,33)&amp;".m4a"</f>
        <v>C:\usr\KOEI\Tenshouki95\track\龍馬伝\09 草莽の志.m4a</v>
      </c>
      <c r="E49" s="2" t="s">
        <v>303</v>
      </c>
      <c r="J49" s="7"/>
      <c r="K49" s="7"/>
      <c r="O49" s="8"/>
    </row>
    <row r="50" spans="1:15" ht="13.5">
      <c r="A50">
        <f>IF(B50,VLOOKUP(B50,CATEGORY!A$1:B$41,2,0),"")</f>
      </c>
      <c r="C50" t="s">
        <v>530</v>
      </c>
      <c r="D50" t="str">
        <f>TRACK_PLACE!$A$1&amp;$F$2&amp;"\"&amp;E50&amp;" "&amp;LEFT(C50,33)&amp;".m4a"</f>
        <v>C:\usr\KOEI\Tenshouki95\track\龍馬伝\10 静祷.m4a</v>
      </c>
      <c r="E50" s="2" t="s">
        <v>304</v>
      </c>
      <c r="J50" s="7"/>
      <c r="K50" s="7"/>
      <c r="O50" s="8"/>
    </row>
    <row r="51" spans="1:15" ht="13.5">
      <c r="A51" t="str">
        <f>IF(B51,VLOOKUP(B51,CATEGORY!A$1:B$41,2,0),"")</f>
        <v>四国地方</v>
      </c>
      <c r="B51">
        <v>9</v>
      </c>
      <c r="C51" t="s">
        <v>531</v>
      </c>
      <c r="D51" t="str">
        <f>TRACK_PLACE!$A$1&amp;$F$2&amp;"\"&amp;E51&amp;" "&amp;LEFT(C51,33)&amp;".m4a"</f>
        <v>C:\usr\KOEI\Tenshouki95\track\龍馬伝\11 彩雲.m4a</v>
      </c>
      <c r="E51" s="2" t="s">
        <v>305</v>
      </c>
      <c r="J51" s="7"/>
      <c r="K51" s="7"/>
      <c r="O51" s="8"/>
    </row>
    <row r="52" spans="1:15" ht="13.5">
      <c r="A52">
        <f>IF(B52,VLOOKUP(B52,CATEGORY!A$1:B$41,2,0),"")</f>
      </c>
      <c r="C52" t="s">
        <v>532</v>
      </c>
      <c r="D52" t="str">
        <f>TRACK_PLACE!$A$1&amp;$F$2&amp;"\"&amp;E52&amp;" "&amp;LEFT(C52,33)&amp;".m4a"</f>
        <v>C:\usr\KOEI\Tenshouki95\track\龍馬伝\12 反逆者.m4a</v>
      </c>
      <c r="E52" s="2" t="s">
        <v>306</v>
      </c>
      <c r="J52" s="7"/>
      <c r="K52" s="7"/>
      <c r="O52" s="8"/>
    </row>
    <row r="53" spans="1:15" ht="13.5">
      <c r="A53">
        <f>IF(B53,VLOOKUP(B53,CATEGORY!A$1:B$41,2,0),"")</f>
      </c>
      <c r="C53" t="s">
        <v>533</v>
      </c>
      <c r="D53" t="str">
        <f>TRACK_PLACE!$A$1&amp;$F$2&amp;"\"&amp;E53&amp;" "&amp;LEFT(C53,33)&amp;".m4a"</f>
        <v>C:\usr\KOEI\Tenshouki95\track\龍馬伝\13 白亜の徒.m4a</v>
      </c>
      <c r="E53" s="2" t="s">
        <v>307</v>
      </c>
      <c r="J53" s="7"/>
      <c r="K53" s="7"/>
      <c r="O53" s="8"/>
    </row>
    <row r="54" spans="1:15" ht="13.5">
      <c r="A54">
        <f>IF(B54,VLOOKUP(B54,CATEGORY!A$1:B$41,2,0),"")</f>
      </c>
      <c r="C54" t="s">
        <v>534</v>
      </c>
      <c r="D54" t="str">
        <f>TRACK_PLACE!$A$1&amp;$F$2&amp;"\"&amp;E54&amp;" "&amp;LEFT(C54,33)&amp;".m4a"</f>
        <v>C:\usr\KOEI\Tenshouki95\track\龍馬伝\14 これあらた.m4a</v>
      </c>
      <c r="E54" s="2" t="s">
        <v>308</v>
      </c>
      <c r="J54" s="7"/>
      <c r="K54" s="7"/>
      <c r="O54" s="8"/>
    </row>
    <row r="55" spans="1:15" ht="13.5">
      <c r="A55">
        <f>IF(B55,VLOOKUP(B55,CATEGORY!A$1:B$41,2,0),"")</f>
      </c>
      <c r="C55" t="s">
        <v>535</v>
      </c>
      <c r="D55" t="str">
        <f>TRACK_PLACE!$A$1&amp;$F$2&amp;"\"&amp;E55&amp;" "&amp;LEFT(C55,33)&amp;".m4a"</f>
        <v>C:\usr\KOEI\Tenshouki95\track\龍馬伝\15 龍馬伝紀行 III.m4a</v>
      </c>
      <c r="E55" s="2" t="s">
        <v>310</v>
      </c>
      <c r="J55" s="7"/>
      <c r="K55" s="7"/>
      <c r="O55" s="8"/>
    </row>
    <row r="56" spans="1:15" ht="13.5">
      <c r="A56" t="str">
        <f>IF(B56,VLOOKUP(B56,CATEGORY!A$1:B$41,2,0),"")</f>
        <v>四国地方</v>
      </c>
      <c r="B56">
        <v>9</v>
      </c>
      <c r="C56" t="s">
        <v>536</v>
      </c>
      <c r="D56" t="str">
        <f>TRACK_PLACE!$A$1&amp;$F$2&amp;"\"&amp;E56&amp;" "&amp;LEFT(C56,33)&amp;".m4a"</f>
        <v>C:\usr\KOEI\Tenshouki95\track\龍馬伝\16 龍馬伝紀行 IV.m4a</v>
      </c>
      <c r="E56" s="2" t="s">
        <v>311</v>
      </c>
      <c r="J56" s="7"/>
      <c r="K56" s="7"/>
      <c r="O56" s="8"/>
    </row>
    <row r="57" spans="5:15" ht="13.5">
      <c r="E57" s="2"/>
      <c r="J57" s="7"/>
      <c r="K57" s="7"/>
      <c r="O57" s="8"/>
    </row>
    <row r="58" spans="5:15" ht="13.5">
      <c r="E58" s="2"/>
      <c r="J58" s="7"/>
      <c r="K58" s="7"/>
      <c r="O58" s="8"/>
    </row>
    <row r="59" ht="13.5">
      <c r="E59" s="2"/>
    </row>
    <row r="60" ht="13.5">
      <c r="E60" s="2"/>
    </row>
    <row r="74" spans="7:11" ht="13.5">
      <c r="G74" s="7"/>
      <c r="J74" s="9"/>
      <c r="K74" s="8"/>
    </row>
    <row r="75" spans="7:11" ht="13.5">
      <c r="G75" s="7"/>
      <c r="J75" s="9"/>
      <c r="K75" s="8"/>
    </row>
    <row r="76" spans="7:11" ht="13.5">
      <c r="G76" s="7"/>
      <c r="J76" s="9"/>
      <c r="K76" s="8"/>
    </row>
    <row r="77" spans="7:11" ht="13.5">
      <c r="G77" s="7"/>
      <c r="J77" s="9"/>
      <c r="K77" s="8"/>
    </row>
    <row r="78" spans="7:11" ht="13.5">
      <c r="G78" s="7"/>
      <c r="J78" s="9"/>
      <c r="K78" s="8"/>
    </row>
    <row r="79" spans="7:11" ht="13.5">
      <c r="G79" s="7"/>
      <c r="J79" s="9"/>
      <c r="K79" s="8"/>
    </row>
    <row r="80" spans="7:11" ht="13.5">
      <c r="G80" s="7"/>
      <c r="J80" s="9"/>
      <c r="K80" s="8"/>
    </row>
    <row r="81" spans="7:11" ht="13.5">
      <c r="G81" s="7"/>
      <c r="J81" s="9"/>
      <c r="K81" s="8"/>
    </row>
    <row r="82" spans="7:11" ht="13.5">
      <c r="G82" s="7"/>
      <c r="J82" s="9"/>
      <c r="K82" s="8"/>
    </row>
    <row r="83" spans="7:11" ht="13.5">
      <c r="G83" s="7"/>
      <c r="J83" s="9"/>
      <c r="K83" s="8"/>
    </row>
    <row r="84" spans="7:11" ht="13.5">
      <c r="G84" s="7"/>
      <c r="J84" s="9"/>
      <c r="K84" s="8"/>
    </row>
    <row r="85" spans="7:11" ht="13.5">
      <c r="G85" s="7"/>
      <c r="J85" s="9"/>
      <c r="K85" s="8"/>
    </row>
    <row r="86" spans="7:11" ht="13.5">
      <c r="G86" s="7"/>
      <c r="K86" s="8"/>
    </row>
    <row r="87" spans="7:11" ht="13.5">
      <c r="G87" s="7"/>
      <c r="K87" s="8"/>
    </row>
    <row r="88" spans="7:11" ht="13.5">
      <c r="G88" s="7"/>
      <c r="K88" s="8"/>
    </row>
    <row r="89" spans="7:11" ht="13.5">
      <c r="G89" s="7"/>
      <c r="K89" s="8"/>
    </row>
    <row r="90" spans="7:11" ht="13.5">
      <c r="G90" s="7"/>
      <c r="K90" s="8"/>
    </row>
    <row r="91" spans="7:11" ht="13.5">
      <c r="G91" s="7"/>
      <c r="K91" s="8"/>
    </row>
    <row r="92" spans="7:11" ht="13.5">
      <c r="G92" s="7"/>
      <c r="K92" s="8"/>
    </row>
    <row r="93" spans="7:11" ht="13.5">
      <c r="G93" s="7"/>
      <c r="K93" s="8"/>
    </row>
    <row r="94" spans="7:11" ht="13.5">
      <c r="G94" s="7"/>
      <c r="J94" s="9"/>
      <c r="K94" s="8"/>
    </row>
    <row r="95" spans="7:11" ht="13.5">
      <c r="G95" s="7"/>
      <c r="J95" s="9"/>
      <c r="K95" s="8"/>
    </row>
    <row r="96" spans="7:11" ht="13.5">
      <c r="G96" s="7"/>
      <c r="J96" s="9"/>
      <c r="K96" s="8"/>
    </row>
    <row r="97" spans="7:11" ht="13.5">
      <c r="G97" s="7"/>
      <c r="J97" s="9"/>
      <c r="K97" s="8"/>
    </row>
    <row r="98" spans="7:11" ht="13.5">
      <c r="G98" s="7"/>
      <c r="J98" s="9"/>
      <c r="K98" s="8"/>
    </row>
    <row r="99" spans="7:11" ht="13.5">
      <c r="G99" s="7"/>
      <c r="J99" s="9"/>
      <c r="K99" s="8"/>
    </row>
    <row r="100" spans="7:11" ht="13.5">
      <c r="G100" s="7"/>
      <c r="J100" s="9"/>
      <c r="K100" s="8"/>
    </row>
    <row r="101" spans="7:11" ht="13.5">
      <c r="G101" s="7"/>
      <c r="J101" s="9"/>
      <c r="K101" s="8"/>
    </row>
    <row r="102" spans="7:11" ht="13.5">
      <c r="G102" s="7"/>
      <c r="J102" s="9"/>
      <c r="K102" s="8"/>
    </row>
    <row r="103" spans="7:11" ht="13.5">
      <c r="G103" s="7"/>
      <c r="J103" s="9"/>
      <c r="K103" s="8"/>
    </row>
    <row r="104" spans="7:11" ht="13.5">
      <c r="G104" s="7"/>
      <c r="J104" s="9"/>
      <c r="K104" s="8"/>
    </row>
    <row r="105" spans="7:11" ht="13.5">
      <c r="G105" s="7"/>
      <c r="J105" s="9"/>
      <c r="K105" s="8"/>
    </row>
    <row r="106" spans="7:11" ht="13.5">
      <c r="G106" s="7"/>
      <c r="K106" s="8"/>
    </row>
    <row r="107" spans="7:11" ht="13.5">
      <c r="G107" s="7"/>
      <c r="K107" s="8"/>
    </row>
    <row r="108" spans="7:11" ht="13.5">
      <c r="G108" s="7"/>
      <c r="K108" s="8"/>
    </row>
    <row r="109" spans="7:11" ht="13.5">
      <c r="G109" s="7"/>
      <c r="K109" s="8"/>
    </row>
    <row r="110" spans="7:11" ht="13.5">
      <c r="G110" s="7"/>
      <c r="K110" s="8"/>
    </row>
    <row r="111" spans="7:11" ht="13.5">
      <c r="G111" s="7"/>
      <c r="K111" s="8"/>
    </row>
    <row r="112" spans="7:11" ht="13.5">
      <c r="G112" s="7"/>
      <c r="K112" s="8"/>
    </row>
    <row r="113" spans="7:11" ht="13.5">
      <c r="G113" s="7"/>
      <c r="K113" s="8"/>
    </row>
    <row r="114" spans="7:11" ht="13.5">
      <c r="G114" s="7"/>
      <c r="J114" s="9"/>
      <c r="K114" s="8"/>
    </row>
    <row r="115" spans="7:11" ht="13.5">
      <c r="G115" s="7"/>
      <c r="J115" s="9"/>
      <c r="K115" s="8"/>
    </row>
    <row r="116" spans="7:11" ht="13.5">
      <c r="G116" s="7"/>
      <c r="J116" s="9"/>
      <c r="K116" s="8"/>
    </row>
    <row r="117" spans="7:11" ht="13.5">
      <c r="G117" s="7"/>
      <c r="J117" s="9"/>
      <c r="K117" s="8"/>
    </row>
    <row r="118" spans="7:11" ht="13.5">
      <c r="G118" s="7"/>
      <c r="J118" s="9"/>
      <c r="K118" s="8"/>
    </row>
    <row r="119" spans="7:11" ht="13.5">
      <c r="G119" s="7"/>
      <c r="J119" s="9"/>
      <c r="K119" s="8"/>
    </row>
    <row r="120" spans="7:11" ht="13.5">
      <c r="G120" s="7"/>
      <c r="J120" s="9"/>
      <c r="K120" s="8"/>
    </row>
    <row r="121" spans="7:11" ht="13.5">
      <c r="G121" s="7"/>
      <c r="J121" s="9"/>
      <c r="K121" s="8"/>
    </row>
    <row r="122" spans="7:11" ht="13.5">
      <c r="G122" s="7"/>
      <c r="J122" s="9"/>
      <c r="K122" s="8"/>
    </row>
    <row r="123" spans="7:11" ht="13.5">
      <c r="G123" s="7"/>
      <c r="J123" s="9"/>
      <c r="K123" s="8"/>
    </row>
    <row r="124" spans="7:11" ht="13.5">
      <c r="G124" s="7"/>
      <c r="J124" s="9"/>
      <c r="K124" s="8"/>
    </row>
    <row r="125" spans="7:11" ht="13.5">
      <c r="G125" s="7"/>
      <c r="J125" s="9"/>
      <c r="K125" s="8"/>
    </row>
    <row r="126" spans="7:11" ht="13.5">
      <c r="G126" s="7"/>
      <c r="K126" s="8"/>
    </row>
    <row r="127" spans="7:11" ht="13.5">
      <c r="G127" s="7"/>
      <c r="K127" s="8"/>
    </row>
    <row r="128" spans="7:11" ht="13.5">
      <c r="G128" s="7"/>
      <c r="K128" s="8"/>
    </row>
    <row r="129" spans="7:11" ht="13.5">
      <c r="G129" s="7"/>
      <c r="K129" s="8"/>
    </row>
  </sheetData>
  <conditionalFormatting sqref="C1:D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>
    <tabColor indexed="44"/>
  </sheetPr>
  <dimension ref="A1:F100"/>
  <sheetViews>
    <sheetView workbookViewId="0" topLeftCell="A1">
      <selection activeCell="F2" sqref="F2"/>
    </sheetView>
  </sheetViews>
  <sheetFormatPr defaultColWidth="9.00390625" defaultRowHeight="13.5"/>
  <cols>
    <col min="1" max="1" width="10.125" style="0" bestFit="1" customWidth="1"/>
    <col min="2" max="2" width="3.875" style="0" bestFit="1" customWidth="1"/>
    <col min="3" max="3" width="31.375" style="0" bestFit="1" customWidth="1"/>
    <col min="4" max="4" width="74.50390625" style="0" bestFit="1" customWidth="1"/>
  </cols>
  <sheetData>
    <row r="1" spans="1:5" ht="13.5">
      <c r="A1">
        <f>IF(B1,VLOOKUP(B1,CATEGORY!A$1:B$41,2,0),"")</f>
      </c>
      <c r="B1" s="4"/>
      <c r="C1" s="4" t="s">
        <v>254</v>
      </c>
      <c r="D1" s="4" t="str">
        <f>TRACK_PLACE!$A$1&amp;$F$2&amp;"\"&amp;E1&amp;" "&amp;C1&amp;".m4a"</f>
        <v>C:\usr\KOEI\Tenshouki95\track\巨像\01 プロローグ ～古えの地へ～.m4a</v>
      </c>
      <c r="E1" s="4" t="s">
        <v>309</v>
      </c>
    </row>
    <row r="2" spans="1:6" ht="13.5">
      <c r="A2">
        <f>IF(B2,VLOOKUP(B2,CATEGORY!A$1:B$41,2,0),"")</f>
      </c>
      <c r="B2" s="4"/>
      <c r="C2" s="4" t="s">
        <v>255</v>
      </c>
      <c r="D2" s="4" t="str">
        <f>TRACK_PLACE!$A$1&amp;$F$2&amp;"\"&amp;E2&amp;" "&amp;C2&amp;".m4a"</f>
        <v>C:\usr\KOEI\Tenshouki95\track\巨像\02 禁断の術.m4a</v>
      </c>
      <c r="E2" s="4" t="s">
        <v>439</v>
      </c>
      <c r="F2" t="str">
        <f ca="1">RIGHT(CELL("filename",B3),LEN(CELL("filename",B3))-FIND("]",CELL("filename",B3)))</f>
        <v>巨像</v>
      </c>
    </row>
    <row r="3" spans="1:5" ht="13.5">
      <c r="A3">
        <f>IF(B3,VLOOKUP(B3,CATEGORY!A$1:B$41,2,0),"")</f>
      </c>
      <c r="B3" s="4"/>
      <c r="C3" s="4" t="s">
        <v>256</v>
      </c>
      <c r="D3" s="4" t="str">
        <f>TRACK_PLACE!$A$1&amp;$F$2&amp;"\"&amp;E3&amp;" "&amp;C3&amp;".m4a"</f>
        <v>C:\usr\KOEI\Tenshouki95\track\巨像\03 掟.m4a</v>
      </c>
      <c r="E3" s="4" t="s">
        <v>297</v>
      </c>
    </row>
    <row r="4" spans="1:5" ht="13.5">
      <c r="A4">
        <f>IF(B4,VLOOKUP(B4,CATEGORY!A$1:B$41,2,0),"")</f>
      </c>
      <c r="B4" s="4"/>
      <c r="C4" s="4" t="s">
        <v>257</v>
      </c>
      <c r="D4" s="4" t="str">
        <f>TRACK_PLACE!$A$1&amp;$F$2&amp;"\"&amp;E4&amp;" "&amp;C4&amp;".m4a"</f>
        <v>C:\usr\KOEI\Tenshouki95\track\巨像\04 黒い血.m4a</v>
      </c>
      <c r="E4" s="4" t="s">
        <v>298</v>
      </c>
    </row>
    <row r="5" spans="1:5" ht="13.5">
      <c r="A5">
        <f>IF(B5,VLOOKUP(B5,CATEGORY!A$1:B$41,2,0),"")</f>
      </c>
      <c r="B5" s="4"/>
      <c r="C5" s="4" t="s">
        <v>258</v>
      </c>
      <c r="D5" s="4" t="str">
        <f>TRACK_PLACE!$A$1&amp;$F$2&amp;"\"&amp;E5&amp;" "&amp;C5&amp;".m4a"</f>
        <v>C:\usr\KOEI\Tenshouki95\track\巨像\05 蘇生.m4a</v>
      </c>
      <c r="E5" s="4" t="s">
        <v>299</v>
      </c>
    </row>
    <row r="6" spans="1:5" ht="13.5">
      <c r="A6">
        <f>IF(B6,VLOOKUP(B6,CATEGORY!A$1:B$41,2,0),"")</f>
      </c>
      <c r="B6" s="4"/>
      <c r="C6" s="4" t="s">
        <v>259</v>
      </c>
      <c r="D6" s="4" t="str">
        <f>TRACK_PLACE!$A$1&amp;$F$2&amp;"\"&amp;E6&amp;" "&amp;C6&amp;".m4a"</f>
        <v>C:\usr\KOEI\Tenshouki95\track\巨像\06 巨像の気配.m4a</v>
      </c>
      <c r="E6" s="4" t="s">
        <v>300</v>
      </c>
    </row>
    <row r="7" spans="1:5" ht="13.5">
      <c r="A7" t="str">
        <f>IF(B7,VLOOKUP(B7,CATEGORY!A$1:B$41,2,0),"")</f>
        <v>戦争・名将</v>
      </c>
      <c r="B7" s="4">
        <v>19</v>
      </c>
      <c r="C7" s="4" t="s">
        <v>260</v>
      </c>
      <c r="D7" s="4" t="str">
        <f>TRACK_PLACE!$A$1&amp;$F$2&amp;"\"&amp;E7&amp;" "&amp;C7&amp;".m4a"</f>
        <v>C:\usr\KOEI\Tenshouki95\track\巨像\07 異形の者達 ～巨像との戦い～.m4a</v>
      </c>
      <c r="E7" s="4" t="s">
        <v>301</v>
      </c>
    </row>
    <row r="8" spans="1:5" ht="13.5">
      <c r="A8" t="str">
        <f>IF(B8,VLOOKUP(B8,CATEGORY!A$1:B$41,2,0),"")</f>
        <v>戦争・名将</v>
      </c>
      <c r="B8" s="4">
        <v>19</v>
      </c>
      <c r="C8" s="4" t="s">
        <v>261</v>
      </c>
      <c r="D8" s="4" t="str">
        <f>TRACK_PLACE!$A$1&amp;$F$2&amp;"\"&amp;E8&amp;" "&amp;C8&amp;".m4a"</f>
        <v>C:\usr\KOEI\Tenshouki95\track\巨像\08 開かれる道 ～巨像との戦い～.m4a</v>
      </c>
      <c r="E8" s="4" t="s">
        <v>302</v>
      </c>
    </row>
    <row r="9" spans="1:5" ht="13.5">
      <c r="A9">
        <f>IF(B9,VLOOKUP(B9,CATEGORY!A$1:B$41,2,0),"")</f>
      </c>
      <c r="B9" s="4"/>
      <c r="C9" s="4" t="s">
        <v>262</v>
      </c>
      <c r="D9" s="4" t="str">
        <f>TRACK_PLACE!$A$1&amp;$F$2&amp;"\"&amp;E9&amp;" "&amp;C9&amp;".m4a"</f>
        <v>C:\usr\KOEI\Tenshouki95\track\巨像\09 戦いの終り.m4a</v>
      </c>
      <c r="E9" s="4" t="s">
        <v>303</v>
      </c>
    </row>
    <row r="10" spans="1:5" ht="13.5">
      <c r="A10">
        <f>IF(B10,VLOOKUP(B10,CATEGORY!A$1:B$41,2,0),"")</f>
      </c>
      <c r="B10" s="4"/>
      <c r="C10" s="4" t="s">
        <v>263</v>
      </c>
      <c r="D10" s="4" t="str">
        <f>TRACK_PLACE!$A$1&amp;$F$2&amp;"\"&amp;E10&amp;" "&amp;C10&amp;".m4a"</f>
        <v>C:\usr\KOEI\Tenshouki95\track\巨像\10 偶像崩壊.m4a</v>
      </c>
      <c r="E10" s="4" t="s">
        <v>304</v>
      </c>
    </row>
    <row r="11" spans="1:5" ht="13.5">
      <c r="A11">
        <f>IF(B11,VLOOKUP(B11,CATEGORY!A$1:B$41,2,0),"")</f>
      </c>
      <c r="B11" s="4"/>
      <c r="C11" s="4" t="s">
        <v>264</v>
      </c>
      <c r="D11" s="4" t="str">
        <f>TRACK_PLACE!$A$1&amp;$F$2&amp;"\"&amp;E11&amp;" "&amp;C11&amp;".m4a"</f>
        <v>C:\usr\KOEI\Tenshouki95\track\巨像\11 緑の丘陵.m4a</v>
      </c>
      <c r="E11" s="4" t="s">
        <v>305</v>
      </c>
    </row>
    <row r="12" spans="1:5" ht="13.5">
      <c r="A12" t="str">
        <f>IF(B12,VLOOKUP(B12,CATEGORY!A$1:B$41,2,0),"")</f>
        <v>戦争・名将</v>
      </c>
      <c r="B12" s="4">
        <v>19</v>
      </c>
      <c r="C12" s="4" t="s">
        <v>265</v>
      </c>
      <c r="D12" s="4" t="str">
        <f>TRACK_PLACE!$A$1&amp;$F$2&amp;"\"&amp;E12&amp;" "&amp;C12&amp;".m4a"</f>
        <v>C:\usr\KOEI\Tenshouki95\track\巨像\12 荒ぶる邂逅 ～巨像との戦い～.m4a</v>
      </c>
      <c r="E12" s="4" t="s">
        <v>306</v>
      </c>
    </row>
    <row r="13" spans="1:5" ht="13.5">
      <c r="A13" t="str">
        <f>IF(B13,VLOOKUP(B13,CATEGORY!A$1:B$41,2,0),"")</f>
        <v>戦争・名将</v>
      </c>
      <c r="B13" s="4">
        <v>19</v>
      </c>
      <c r="C13" s="4" t="s">
        <v>266</v>
      </c>
      <c r="D13" t="str">
        <f>TRACK_PLACE!$A$1&amp;$F$2&amp;"\"&amp;E13&amp;" "&amp;LEFT(C13,33)&amp;".m4a"</f>
        <v>C:\usr\KOEI\Tenshouki95\track\巨像\13 甦る力 ～巨像との戦い～.m4a</v>
      </c>
      <c r="E13" s="4" t="s">
        <v>307</v>
      </c>
    </row>
    <row r="14" spans="1:5" ht="13.5">
      <c r="A14">
        <f>IF(B14,VLOOKUP(B14,CATEGORY!A$1:B$41,2,0),"")</f>
      </c>
      <c r="B14" s="4"/>
      <c r="C14" s="4" t="s">
        <v>267</v>
      </c>
      <c r="D14" t="str">
        <f>TRACK_PLACE!$A$1&amp;$F$2&amp;"\"&amp;E14&amp;" "&amp;LEFT(C14,33)&amp;".m4a"</f>
        <v>C:\usr\KOEI\Tenshouki95\track\巨像\14 湖畔.m4a</v>
      </c>
      <c r="E14" s="4" t="s">
        <v>308</v>
      </c>
    </row>
    <row r="15" spans="1:5" ht="13.5">
      <c r="A15">
        <f>IF(B15,VLOOKUP(B15,CATEGORY!A$1:B$41,2,0),"")</f>
      </c>
      <c r="B15" s="4"/>
      <c r="C15" s="4" t="s">
        <v>268</v>
      </c>
      <c r="D15" t="str">
        <f>TRACK_PLACE!$A$1&amp;$F$2&amp;"\"&amp;E15&amp;" "&amp;LEFT(C15,33)&amp;".m4a"</f>
        <v>C:\usr\KOEI\Tenshouki95\track\巨像\15 静寂 ～巨像との戦い～.m4a</v>
      </c>
      <c r="E15" s="4" t="s">
        <v>310</v>
      </c>
    </row>
    <row r="16" spans="1:5" ht="13.5">
      <c r="A16" t="str">
        <f>IF(B16,VLOOKUP(B16,CATEGORY!A$1:B$41,2,0),"")</f>
        <v>戦争・名将</v>
      </c>
      <c r="B16" s="4">
        <v>19</v>
      </c>
      <c r="C16" s="4" t="s">
        <v>269</v>
      </c>
      <c r="D16" t="str">
        <f>TRACK_PLACE!$A$1&amp;$F$2&amp;"\"&amp;E16&amp;" "&amp;LEFT(C16,33)&amp;".m4a"</f>
        <v>C:\usr\KOEI\Tenshouki95\track\巨像\16 力への畏怖 ～巨像との戦い～.m4a</v>
      </c>
      <c r="E16" s="4" t="s">
        <v>311</v>
      </c>
    </row>
    <row r="17" spans="1:5" ht="13.5">
      <c r="A17">
        <f>IF(B17,VLOOKUP(B17,CATEGORY!A$1:B$41,2,0),"")</f>
      </c>
      <c r="B17" s="4"/>
      <c r="C17" s="4" t="s">
        <v>270</v>
      </c>
      <c r="D17" t="str">
        <f>TRACK_PLACE!$A$1&amp;$F$2&amp;"\"&amp;E17&amp;" "&amp;LEFT(C17,33)&amp;".m4a"</f>
        <v>C:\usr\KOEI\Tenshouki95\track\巨像\17 ワンダの死.m4a</v>
      </c>
      <c r="E17" s="4" t="s">
        <v>312</v>
      </c>
    </row>
    <row r="18" spans="1:5" ht="13.5">
      <c r="A18">
        <f>IF(B18,VLOOKUP(B18,CATEGORY!A$1:B$41,2,0),"")</f>
      </c>
      <c r="B18" s="4"/>
      <c r="C18" s="4" t="s">
        <v>271</v>
      </c>
      <c r="D18" t="str">
        <f>TRACK_PLACE!$A$1&amp;$F$2&amp;"\"&amp;E18&amp;" "&amp;LEFT(C18,33)&amp;".m4a"</f>
        <v>C:\usr\KOEI\Tenshouki95\track\巨像\18 最果ての地.m4a</v>
      </c>
      <c r="E18" s="4" t="s">
        <v>313</v>
      </c>
    </row>
    <row r="19" spans="1:5" ht="13.5">
      <c r="A19">
        <f>IF(B19,VLOOKUP(B19,CATEGORY!A$1:B$41,2,0),"")</f>
      </c>
      <c r="B19" s="4"/>
      <c r="C19" s="4" t="s">
        <v>272</v>
      </c>
      <c r="D19" t="str">
        <f>TRACK_PLACE!$A$1&amp;$F$2&amp;"\"&amp;E19&amp;" "&amp;LEFT(C19,33)&amp;".m4a"</f>
        <v>C:\usr\KOEI\Tenshouki95\track\巨像\19 忍び寄る影 ～巨像との戦い～.m4a</v>
      </c>
      <c r="E19" s="4" t="s">
        <v>314</v>
      </c>
    </row>
    <row r="20" spans="1:5" ht="13.5">
      <c r="A20" t="str">
        <f>IF(B20,VLOOKUP(B20,CATEGORY!A$1:B$41,2,0),"")</f>
        <v>戦争・名将</v>
      </c>
      <c r="B20" s="4">
        <v>19</v>
      </c>
      <c r="C20" s="4" t="s">
        <v>273</v>
      </c>
      <c r="D20" t="str">
        <f>TRACK_PLACE!$A$1&amp;$F$2&amp;"\"&amp;E20&amp;" "&amp;LEFT(C20,33)&amp;".m4a"</f>
        <v>C:\usr\KOEI\Tenshouki95\track\巨像\20 背後からの使者 ～巨像との戦い～.m4a</v>
      </c>
      <c r="E20" s="4" t="s">
        <v>315</v>
      </c>
    </row>
    <row r="21" spans="1:5" ht="13.5">
      <c r="A21" t="str">
        <f>IF(B21,VLOOKUP(B21,CATEGORY!A$1:B$41,2,0),"")</f>
        <v>戦争・名将</v>
      </c>
      <c r="B21" s="4">
        <v>19</v>
      </c>
      <c r="C21" s="4" t="s">
        <v>274</v>
      </c>
      <c r="D21" t="str">
        <f>TRACK_PLACE!$A$1&amp;$F$2&amp;"\"&amp;E21&amp;" "&amp;LEFT(C21,33)&amp;".m4a"</f>
        <v>C:\usr\KOEI\Tenshouki95\track\巨像\21 反撃 ～巨像との戦い～.m4a</v>
      </c>
      <c r="E21" s="4" t="s">
        <v>316</v>
      </c>
    </row>
    <row r="22" spans="1:5" ht="13.5">
      <c r="A22">
        <f>IF(B22,VLOOKUP(B22,CATEGORY!A$1:B$41,2,0),"")</f>
      </c>
      <c r="B22" s="4"/>
      <c r="C22" s="4" t="s">
        <v>275</v>
      </c>
      <c r="D22" t="str">
        <f>TRACK_PLACE!$A$1&amp;$F$2&amp;"\"&amp;E22&amp;" "&amp;LEFT(C22,33)&amp;".m4a"</f>
        <v>C:\usr\KOEI\Tenshouki95\track\巨像\22 鳥葬.m4a</v>
      </c>
      <c r="E22" s="4" t="s">
        <v>317</v>
      </c>
    </row>
    <row r="23" spans="1:5" ht="13.5">
      <c r="A23">
        <f>IF(B23,VLOOKUP(B23,CATEGORY!A$1:B$41,2,0),"")</f>
      </c>
      <c r="B23" s="4"/>
      <c r="C23" s="4" t="s">
        <v>276</v>
      </c>
      <c r="D23" t="str">
        <f>TRACK_PLACE!$A$1&amp;$F$2&amp;"\"&amp;E23&amp;" "&amp;LEFT(C23,33)&amp;".m4a"</f>
        <v>C:\usr\KOEI\Tenshouki95\track\巨像\23 閉ざされた都市.m4a</v>
      </c>
      <c r="E23" s="4" t="s">
        <v>318</v>
      </c>
    </row>
    <row r="24" spans="1:5" ht="13.5">
      <c r="A24" t="str">
        <f>IF(B24,VLOOKUP(B24,CATEGORY!A$1:B$41,2,0),"")</f>
        <v>戦争・名将</v>
      </c>
      <c r="B24" s="4">
        <v>19</v>
      </c>
      <c r="C24" s="4" t="s">
        <v>277</v>
      </c>
      <c r="D24" t="str">
        <f>TRACK_PLACE!$A$1&amp;$F$2&amp;"\"&amp;E24&amp;" "&amp;LEFT(C24,33)&amp;".m4a"</f>
        <v>C:\usr\KOEI\Tenshouki95\track\巨像\24 放たれた番人 ～巨像との戦い～.m4a</v>
      </c>
      <c r="E24" s="4" t="s">
        <v>319</v>
      </c>
    </row>
    <row r="25" spans="1:5" ht="13.5">
      <c r="A25">
        <f>IF(B25,VLOOKUP(B25,CATEGORY!A$1:B$41,2,0),"")</f>
      </c>
      <c r="B25" s="4"/>
      <c r="C25" s="4" t="s">
        <v>278</v>
      </c>
      <c r="D25" t="str">
        <f>TRACK_PLACE!$A$1&amp;$F$2&amp;"\"&amp;E25&amp;" "&amp;LEFT(C25,33)&amp;".m4a"</f>
        <v>C:\usr\KOEI\Tenshouki95\track\巨像\25 絶望との別れ ～巨像との戦い～.m4a</v>
      </c>
      <c r="E25" s="4" t="s">
        <v>320</v>
      </c>
    </row>
    <row r="26" spans="1:5" ht="13.5">
      <c r="A26">
        <f>IF(B26,VLOOKUP(B26,CATEGORY!A$1:B$41,2,0),"")</f>
      </c>
      <c r="B26" s="4"/>
      <c r="C26" s="4" t="s">
        <v>279</v>
      </c>
      <c r="D26" t="str">
        <f>TRACK_PLACE!$A$1&amp;$F$2&amp;"\"&amp;E26&amp;" "&amp;LEFT(C26,33)&amp;".m4a"</f>
        <v>C:\usr\KOEI\Tenshouki95\track\巨像\26 祈り.m4a</v>
      </c>
      <c r="E26" s="4" t="s">
        <v>321</v>
      </c>
    </row>
    <row r="27" spans="1:5" ht="13.5">
      <c r="A27">
        <f>IF(B27,VLOOKUP(B27,CATEGORY!A$1:B$41,2,0),"")</f>
      </c>
      <c r="B27" s="4"/>
      <c r="C27" s="4" t="s">
        <v>280</v>
      </c>
      <c r="D27" t="str">
        <f>TRACK_PLACE!$A$1&amp;$F$2&amp;"\"&amp;E27&amp;" "&amp;LEFT(C27,33)&amp;".m4a"</f>
        <v>C:\usr\KOEI\Tenshouki95\track\巨像\27 駿馬.m4a</v>
      </c>
      <c r="E27" s="4" t="s">
        <v>322</v>
      </c>
    </row>
    <row r="28" spans="1:5" ht="13.5">
      <c r="A28">
        <f>IF(B28,VLOOKUP(B28,CATEGORY!A$1:B$41,2,0),"")</f>
      </c>
      <c r="B28" s="4"/>
      <c r="C28" s="4" t="s">
        <v>281</v>
      </c>
      <c r="D28" t="str">
        <f>TRACK_PLACE!$A$1&amp;$F$2&amp;"\"&amp;E28&amp;" "&amp;LEFT(C28,33)&amp;".m4a"</f>
        <v>C:\usr\KOEI\Tenshouki95\track\巨像\28 廃虚の門番 ～巨像との戦い～.m4a</v>
      </c>
      <c r="E28" s="4" t="s">
        <v>323</v>
      </c>
    </row>
    <row r="29" spans="1:5" ht="13.5">
      <c r="A29">
        <f>IF(B29,VLOOKUP(B29,CATEGORY!A$1:B$41,2,0),"")</f>
      </c>
      <c r="B29" s="4"/>
      <c r="C29" s="4" t="s">
        <v>282</v>
      </c>
      <c r="D29" t="str">
        <f>TRACK_PLACE!$A$1&amp;$F$2&amp;"\"&amp;E29&amp;" "&amp;LEFT(C29,33)&amp;".m4a"</f>
        <v>C:\usr\KOEI\Tenshouki95\track\巨像\29 聖域.m4a</v>
      </c>
      <c r="E29" s="4" t="s">
        <v>324</v>
      </c>
    </row>
    <row r="30" spans="1:5" ht="13.5">
      <c r="A30">
        <f>IF(B30,VLOOKUP(B30,CATEGORY!A$1:B$41,2,0),"")</f>
      </c>
      <c r="B30" s="4"/>
      <c r="C30" s="4" t="s">
        <v>283</v>
      </c>
      <c r="D30" t="str">
        <f>TRACK_PLACE!$A$1&amp;$F$2&amp;"\"&amp;E30&amp;" "&amp;LEFT(C30,33)&amp;".m4a"</f>
        <v>C:\usr\KOEI\Tenshouki95\track\巨像\30 儀式の終焉 ～巨像との戦い～.m4a</v>
      </c>
      <c r="E30" s="4" t="s">
        <v>325</v>
      </c>
    </row>
    <row r="31" spans="1:5" ht="13.5">
      <c r="A31">
        <f>IF(B31,VLOOKUP(B31,CATEGORY!A$1:B$41,2,0),"")</f>
      </c>
      <c r="B31" s="4"/>
      <c r="C31" s="4" t="s">
        <v>284</v>
      </c>
      <c r="D31" t="str">
        <f>TRACK_PLACE!$A$1&amp;$F$2&amp;"\"&amp;E31&amp;" "&amp;LEFT(C31,33)&amp;".m4a"</f>
        <v>C:\usr\KOEI\Tenshouki95\track\巨像\31 追っ手.m4a</v>
      </c>
      <c r="E31" s="4" t="s">
        <v>326</v>
      </c>
    </row>
    <row r="32" spans="1:5" ht="13.5">
      <c r="A32">
        <f>IF(B32,VLOOKUP(B32,CATEGORY!A$1:B$41,2,0),"")</f>
      </c>
      <c r="B32" s="4"/>
      <c r="C32" s="4" t="s">
        <v>285</v>
      </c>
      <c r="D32" t="str">
        <f>TRACK_PLACE!$A$1&amp;$F$2&amp;"\"&amp;E32&amp;" "&amp;LEFT(C32,33)&amp;".m4a"</f>
        <v>C:\usr\KOEI\Tenshouki95\track\巨像\32 復活の予兆.m4a</v>
      </c>
      <c r="E32" s="4" t="s">
        <v>327</v>
      </c>
    </row>
    <row r="33" spans="1:5" ht="13.5">
      <c r="A33">
        <f>IF(B33,VLOOKUP(B33,CATEGORY!A$1:B$41,2,0),"")</f>
      </c>
      <c r="B33" s="4"/>
      <c r="C33" s="4" t="s">
        <v>286</v>
      </c>
      <c r="D33" t="str">
        <f>TRACK_PLACE!$A$1&amp;$F$2&amp;"\"&amp;E33&amp;" "&amp;LEFT(C33,33)&amp;".m4a"</f>
        <v>C:\usr\KOEI\Tenshouki95\track\巨像\33 エピローグ ～残されし者たち～.m4a</v>
      </c>
      <c r="E33" s="4" t="s">
        <v>328</v>
      </c>
    </row>
    <row r="34" spans="1:5" ht="13.5">
      <c r="A34">
        <f>IF(B34,VLOOKUP(B34,CATEGORY!A$1:B$41,2,0),"")</f>
      </c>
      <c r="B34" s="4"/>
      <c r="C34" s="4" t="s">
        <v>287</v>
      </c>
      <c r="D34" t="str">
        <f>TRACK_PLACE!$A$1&amp;$F$2&amp;"\"&amp;E34&amp;" "&amp;LEFT(C34,33)&amp;".m4a"</f>
        <v>C:\usr\KOEI\Tenshouki95\track\巨像\34 希望.m4a</v>
      </c>
      <c r="E34" s="4" t="s">
        <v>329</v>
      </c>
    </row>
    <row r="35" spans="1:5" ht="13.5">
      <c r="A35">
        <f>IF(B35,VLOOKUP(B35,CATEGORY!A$1:B$41,2,0),"")</f>
      </c>
      <c r="B35" s="4"/>
      <c r="C35" s="4" t="s">
        <v>288</v>
      </c>
      <c r="D35" t="str">
        <f>TRACK_PLACE!$A$1&amp;$F$2&amp;"\"&amp;E35&amp;" "&amp;LEFT(C35,33)&amp;".m4a"</f>
        <v>C:\usr\KOEI\Tenshouki95\track\巨像\35 陽のあたる大地.m4a</v>
      </c>
      <c r="E35" s="4" t="s">
        <v>330</v>
      </c>
    </row>
    <row r="36" spans="1:5" ht="13.5">
      <c r="A36">
        <f>IF(B36,VLOOKUP(B36,CATEGORY!A$1:B$41,2,0),"")</f>
      </c>
      <c r="B36" s="4"/>
      <c r="C36" s="4" t="s">
        <v>289</v>
      </c>
      <c r="D36" t="str">
        <f>TRACK_PLACE!$A$1&amp;$F$2&amp;"\"&amp;E36&amp;" "&amp;LEFT(C36,33)&amp;".m4a"</f>
        <v>C:\usr\KOEI\Tenshouki95\track\巨像\36 記憶.m4a</v>
      </c>
      <c r="E36" s="4" t="s">
        <v>331</v>
      </c>
    </row>
    <row r="37" spans="1:5" ht="13.5">
      <c r="A37">
        <f>IF(B37,VLOOKUP(B37,CATEGORY!A$1:B$41,2,0),"")</f>
      </c>
      <c r="B37" s="4"/>
      <c r="C37" s="4" t="s">
        <v>290</v>
      </c>
      <c r="D37" t="str">
        <f>TRACK_PLACE!$A$1&amp;$F$2&amp;"\"&amp;E37&amp;" "&amp;LEFT(C37,33)&amp;".m4a"</f>
        <v>C:\usr\KOEI\Tenshouki95\track\巨像\37 荒野.m4a</v>
      </c>
      <c r="E37" s="4" t="s">
        <v>332</v>
      </c>
    </row>
    <row r="38" spans="1:5" ht="13.5">
      <c r="A38">
        <f>IF(B38,VLOOKUP(B38,CATEGORY!A$1:B$41,2,0),"")</f>
      </c>
      <c r="B38" s="4"/>
      <c r="C38" s="4" t="s">
        <v>291</v>
      </c>
      <c r="D38" t="str">
        <f>TRACK_PLACE!$A$1&amp;$F$2&amp;"\"&amp;E38&amp;" "&amp;LEFT(C38,33)&amp;".m4a"</f>
        <v>C:\usr\KOEI\Tenshouki95\track\巨像\38 大地の声.m4a</v>
      </c>
      <c r="E38" s="4" t="s">
        <v>333</v>
      </c>
    </row>
    <row r="39" spans="1:5" ht="13.5">
      <c r="A39">
        <f>IF(B39,VLOOKUP(B39,CATEGORY!A$1:B$41,2,0),"")</f>
      </c>
      <c r="B39" s="4"/>
      <c r="C39" s="4" t="s">
        <v>292</v>
      </c>
      <c r="D39" t="str">
        <f>TRACK_PLACE!$A$1&amp;$F$2&amp;"\"&amp;E39&amp;" "&amp;LEFT(C39,33)&amp;".m4a"</f>
        <v>C:\usr\KOEI\Tenshouki95\track\巨像\39 湿原.m4a</v>
      </c>
      <c r="E39" s="4" t="s">
        <v>334</v>
      </c>
    </row>
    <row r="40" spans="1:5" ht="13.5">
      <c r="A40">
        <f>IF(B40,VLOOKUP(B40,CATEGORY!A$1:B$41,2,0),"")</f>
      </c>
      <c r="B40" s="4"/>
      <c r="C40" s="4" t="s">
        <v>293</v>
      </c>
      <c r="D40" t="str">
        <f>TRACK_PLACE!$A$1&amp;$F$2&amp;"\"&amp;E40&amp;" "&amp;LEFT(C40,33)&amp;".m4a"</f>
        <v>C:\usr\KOEI\Tenshouki95\track\巨像\40 怒り.m4a</v>
      </c>
      <c r="E40" s="4" t="s">
        <v>335</v>
      </c>
    </row>
    <row r="41" spans="1:5" ht="13.5">
      <c r="A41" t="str">
        <f>IF(B41,VLOOKUP(B41,CATEGORY!A$1:B$41,2,0),"")</f>
        <v>戦争・緊迫</v>
      </c>
      <c r="B41" s="4">
        <v>20</v>
      </c>
      <c r="C41" s="4" t="s">
        <v>294</v>
      </c>
      <c r="D41" t="str">
        <f>TRACK_PLACE!$A$1&amp;$F$2&amp;"\"&amp;E41&amp;" "&amp;LEFT(C41,33)&amp;".m4a"</f>
        <v>C:\usr\KOEI\Tenshouki95\track\巨像\41 最後の戦い.m4a</v>
      </c>
      <c r="E41" s="4" t="s">
        <v>336</v>
      </c>
    </row>
    <row r="42" spans="1:5" ht="13.5">
      <c r="A42">
        <f>IF(B42,VLOOKUP(B42,CATEGORY!A$1:B$41,2,0),"")</f>
      </c>
      <c r="B42" s="4"/>
      <c r="C42" s="4" t="s">
        <v>295</v>
      </c>
      <c r="D42" t="str">
        <f>TRACK_PLACE!$A$1&amp;$F$2&amp;"\"&amp;E42&amp;" "&amp;LEFT(C42,33)&amp;".m4a"</f>
        <v>C:\usr\KOEI\Tenshouki95\track\巨像\42 最果ての地 (Reprise).m4a</v>
      </c>
      <c r="E42" s="4" t="s">
        <v>337</v>
      </c>
    </row>
    <row r="43" spans="1:5" ht="13.5">
      <c r="A43">
        <f>IF(B43,VLOOKUP(B43,CATEGORY!A$1:B$41,2,0),"")</f>
      </c>
      <c r="C43" s="4"/>
      <c r="D43" s="4"/>
      <c r="E43" s="4"/>
    </row>
    <row r="44" spans="1:5" ht="13.5">
      <c r="A44">
        <f>IF(B44,VLOOKUP(B44,CATEGORY!A$1:B$41,2,0),"")</f>
      </c>
      <c r="C44" s="4"/>
      <c r="D44" s="4"/>
      <c r="E44" s="4"/>
    </row>
    <row r="45" spans="1:5" ht="13.5">
      <c r="A45">
        <f>IF(B45,VLOOKUP(B45,CATEGORY!A$1:B$41,2,0),"")</f>
      </c>
      <c r="C45" s="4"/>
      <c r="D45" s="4"/>
      <c r="E45" s="4"/>
    </row>
    <row r="46" spans="1:5" ht="13.5">
      <c r="A46">
        <f>IF(B46,VLOOKUP(B46,CATEGORY!A$1:B$41,2,0),"")</f>
      </c>
      <c r="C46" s="4"/>
      <c r="D46" s="4"/>
      <c r="E46" s="4"/>
    </row>
    <row r="47" spans="1:5" ht="13.5">
      <c r="A47">
        <f>IF(B47,VLOOKUP(B47,CATEGORY!A$1:B$41,2,0),"")</f>
      </c>
      <c r="C47" s="4"/>
      <c r="D47" s="4"/>
      <c r="E47" s="4"/>
    </row>
    <row r="48" spans="1:5" ht="13.5">
      <c r="A48">
        <f>IF(B48,VLOOKUP(B48,CATEGORY!A$1:B$41,2,0),"")</f>
      </c>
      <c r="C48" s="4"/>
      <c r="D48" s="4"/>
      <c r="E48" s="4"/>
    </row>
    <row r="49" spans="1:5" ht="13.5">
      <c r="A49">
        <f>IF(B49,VLOOKUP(B49,CATEGORY!A$1:B$41,2,0),"")</f>
      </c>
      <c r="C49" s="4"/>
      <c r="D49" s="4"/>
      <c r="E49" s="4"/>
    </row>
    <row r="50" spans="1:5" ht="13.5">
      <c r="A50">
        <f>IF(B50,VLOOKUP(B50,CATEGORY!A$1:B$41,2,0),"")</f>
      </c>
      <c r="C50" s="4"/>
      <c r="D50" s="4"/>
      <c r="E50" s="4"/>
    </row>
    <row r="51" spans="3:5" ht="13.5">
      <c r="C51" s="4"/>
      <c r="D51" s="4"/>
      <c r="E51" s="4"/>
    </row>
    <row r="52" spans="3:5" ht="13.5">
      <c r="C52" s="4"/>
      <c r="D52" s="4"/>
      <c r="E52" s="4"/>
    </row>
    <row r="53" spans="3:5" ht="13.5">
      <c r="C53" s="4"/>
      <c r="D53" s="4"/>
      <c r="E53" s="4"/>
    </row>
    <row r="54" spans="3:5" ht="13.5">
      <c r="C54" s="4"/>
      <c r="D54" s="4"/>
      <c r="E54" s="4"/>
    </row>
    <row r="55" spans="3:5" ht="13.5">
      <c r="C55" s="4"/>
      <c r="D55" s="4"/>
      <c r="E55" s="4"/>
    </row>
    <row r="56" spans="3:5" ht="13.5">
      <c r="C56" s="4"/>
      <c r="D56" s="4"/>
      <c r="E56" s="4"/>
    </row>
    <row r="57" spans="3:5" ht="13.5">
      <c r="C57" s="4"/>
      <c r="D57" s="4"/>
      <c r="E57" s="4"/>
    </row>
    <row r="58" spans="3:5" ht="13.5">
      <c r="C58" s="4"/>
      <c r="D58" s="4"/>
      <c r="E58" s="4"/>
    </row>
    <row r="59" spans="3:5" ht="13.5">
      <c r="C59" s="4"/>
      <c r="D59" s="4"/>
      <c r="E59" s="4"/>
    </row>
    <row r="60" spans="3:5" ht="13.5">
      <c r="C60" s="4"/>
      <c r="D60" s="4"/>
      <c r="E60" s="4"/>
    </row>
    <row r="61" spans="3:5" ht="13.5">
      <c r="C61" s="4"/>
      <c r="D61" s="4"/>
      <c r="E61" s="4"/>
    </row>
    <row r="62" spans="3:5" ht="13.5">
      <c r="C62" s="4"/>
      <c r="D62" s="4"/>
      <c r="E62" s="4"/>
    </row>
    <row r="63" spans="3:5" ht="13.5">
      <c r="C63" s="4"/>
      <c r="D63" s="4"/>
      <c r="E63" s="4"/>
    </row>
    <row r="64" spans="3:5" ht="13.5">
      <c r="C64" s="4"/>
      <c r="D64" s="4"/>
      <c r="E64" s="4"/>
    </row>
    <row r="65" spans="3:5" ht="13.5">
      <c r="C65" s="4"/>
      <c r="D65" s="4"/>
      <c r="E65" s="4"/>
    </row>
    <row r="66" spans="3:5" ht="13.5">
      <c r="C66" s="4"/>
      <c r="D66" s="4"/>
      <c r="E66" s="4"/>
    </row>
    <row r="67" spans="3:5" ht="13.5">
      <c r="C67" s="4"/>
      <c r="D67" s="4"/>
      <c r="E67" s="4"/>
    </row>
    <row r="68" spans="3:5" ht="13.5">
      <c r="C68" s="4"/>
      <c r="D68" s="4"/>
      <c r="E68" s="4"/>
    </row>
    <row r="69" spans="3:5" ht="13.5">
      <c r="C69" s="4"/>
      <c r="D69" s="4"/>
      <c r="E69" s="4"/>
    </row>
    <row r="70" spans="3:5" ht="13.5">
      <c r="C70" s="4"/>
      <c r="D70" s="4"/>
      <c r="E70" s="4"/>
    </row>
    <row r="71" spans="3:5" ht="13.5">
      <c r="C71" s="4"/>
      <c r="D71" s="4"/>
      <c r="E71" s="4"/>
    </row>
    <row r="72" spans="3:5" ht="13.5">
      <c r="C72" s="4"/>
      <c r="D72" s="4"/>
      <c r="E72" s="4"/>
    </row>
    <row r="73" spans="3:5" ht="13.5">
      <c r="C73" s="4"/>
      <c r="D73" s="4"/>
      <c r="E73" s="4"/>
    </row>
    <row r="74" spans="3:5" ht="13.5">
      <c r="C74" s="4"/>
      <c r="D74" s="4"/>
      <c r="E74" s="4"/>
    </row>
    <row r="75" spans="3:5" ht="13.5">
      <c r="C75" s="4"/>
      <c r="D75" s="4"/>
      <c r="E75" s="4"/>
    </row>
    <row r="76" spans="3:5" ht="13.5">
      <c r="C76" s="4"/>
      <c r="D76" s="4"/>
      <c r="E76" s="4"/>
    </row>
    <row r="77" spans="3:5" ht="13.5">
      <c r="C77" s="4"/>
      <c r="D77" s="4"/>
      <c r="E77" s="4"/>
    </row>
    <row r="78" spans="3:5" ht="13.5">
      <c r="C78" s="4"/>
      <c r="D78" s="4"/>
      <c r="E78" s="4"/>
    </row>
    <row r="79" spans="3:5" ht="13.5">
      <c r="C79" s="4"/>
      <c r="D79" s="4"/>
      <c r="E79" s="4"/>
    </row>
    <row r="80" spans="3:5" ht="13.5">
      <c r="C80" s="4"/>
      <c r="D80" s="4"/>
      <c r="E80" s="4"/>
    </row>
    <row r="81" spans="3:5" ht="13.5">
      <c r="C81" s="4"/>
      <c r="D81" s="4"/>
      <c r="E81" s="4"/>
    </row>
    <row r="82" spans="3:5" ht="13.5">
      <c r="C82" s="4"/>
      <c r="D82" s="4"/>
      <c r="E82" s="4"/>
    </row>
    <row r="83" spans="3:5" ht="13.5">
      <c r="C83" s="4"/>
      <c r="D83" s="4"/>
      <c r="E83" s="4"/>
    </row>
    <row r="84" spans="3:5" ht="13.5">
      <c r="C84" s="4"/>
      <c r="D84" s="4"/>
      <c r="E84" s="4"/>
    </row>
    <row r="85" spans="3:5" ht="13.5">
      <c r="C85" s="4"/>
      <c r="D85" s="4"/>
      <c r="E85" s="4"/>
    </row>
    <row r="86" spans="3:5" ht="13.5">
      <c r="C86" s="4"/>
      <c r="D86" s="4"/>
      <c r="E86" s="4"/>
    </row>
    <row r="87" spans="3:5" ht="13.5">
      <c r="C87" s="4"/>
      <c r="D87" s="4"/>
      <c r="E87" s="4"/>
    </row>
    <row r="88" spans="3:5" ht="13.5">
      <c r="C88" s="4"/>
      <c r="D88" s="4"/>
      <c r="E88" s="4"/>
    </row>
    <row r="89" spans="3:5" ht="13.5">
      <c r="C89" s="4"/>
      <c r="D89" s="4"/>
      <c r="E89" s="4"/>
    </row>
    <row r="90" spans="3:5" ht="13.5">
      <c r="C90" s="4"/>
      <c r="D90" s="4"/>
      <c r="E90" s="4"/>
    </row>
    <row r="91" spans="3:5" ht="13.5">
      <c r="C91" s="4"/>
      <c r="D91" s="4"/>
      <c r="E91" s="4"/>
    </row>
    <row r="92" spans="3:5" ht="13.5">
      <c r="C92" s="4"/>
      <c r="D92" s="4"/>
      <c r="E92" s="4"/>
    </row>
    <row r="93" spans="3:5" ht="13.5">
      <c r="C93" s="4"/>
      <c r="D93" s="4"/>
      <c r="E93" s="4"/>
    </row>
    <row r="94" spans="3:5" ht="13.5">
      <c r="C94" s="4"/>
      <c r="D94" s="4"/>
      <c r="E94" s="4"/>
    </row>
    <row r="95" spans="3:5" ht="13.5">
      <c r="C95" s="4"/>
      <c r="D95" s="4"/>
      <c r="E95" s="4"/>
    </row>
    <row r="96" spans="3:5" ht="13.5">
      <c r="C96" s="4"/>
      <c r="D96" s="4"/>
      <c r="E96" s="4"/>
    </row>
    <row r="97" spans="3:5" ht="13.5">
      <c r="C97" s="4"/>
      <c r="D97" s="4"/>
      <c r="E97" s="4"/>
    </row>
    <row r="98" spans="3:5" ht="13.5">
      <c r="C98" s="4"/>
      <c r="D98" s="4"/>
      <c r="E98" s="4"/>
    </row>
    <row r="99" spans="3:5" ht="13.5">
      <c r="C99" s="4"/>
      <c r="D99" s="4"/>
      <c r="E99" s="4"/>
    </row>
    <row r="100" spans="3:5" ht="13.5">
      <c r="C100" s="4"/>
      <c r="D100" s="4"/>
      <c r="E100" s="4"/>
    </row>
  </sheetData>
  <conditionalFormatting sqref="C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B38"/>
  <sheetViews>
    <sheetView workbookViewId="0" topLeftCell="A1">
      <selection activeCell="B32" sqref="B32"/>
    </sheetView>
  </sheetViews>
  <sheetFormatPr defaultColWidth="9.00390625" defaultRowHeight="13.5"/>
  <cols>
    <col min="1" max="1" width="3.50390625" style="0" bestFit="1" customWidth="1"/>
    <col min="2" max="2" width="14.125" style="0" customWidth="1"/>
    <col min="3" max="3" width="81.375" style="0" bestFit="1" customWidth="1"/>
    <col min="4" max="4" width="78.125" style="0" bestFit="1" customWidth="1"/>
    <col min="5" max="5" width="83.875" style="0" bestFit="1" customWidth="1"/>
    <col min="6" max="6" width="82.125" style="0" bestFit="1" customWidth="1"/>
    <col min="7" max="8" width="70.50390625" style="0" bestFit="1" customWidth="1"/>
    <col min="9" max="9" width="70.75390625" style="0" bestFit="1" customWidth="1"/>
    <col min="10" max="10" width="64.50390625" style="0" bestFit="1" customWidth="1"/>
    <col min="11" max="11" width="81.50390625" style="0" bestFit="1" customWidth="1"/>
    <col min="12" max="12" width="64.50390625" style="0" bestFit="1" customWidth="1"/>
    <col min="13" max="13" width="68.125" style="0" bestFit="1" customWidth="1"/>
    <col min="14" max="14" width="77.75390625" style="0" bestFit="1" customWidth="1"/>
    <col min="15" max="15" width="79.50390625" style="0" bestFit="1" customWidth="1"/>
    <col min="16" max="16" width="81.50390625" style="0" bestFit="1" customWidth="1"/>
    <col min="17" max="17" width="67.625" style="0" bestFit="1" customWidth="1"/>
    <col min="18" max="18" width="69.875" style="0" bestFit="1" customWidth="1"/>
    <col min="19" max="19" width="65.75390625" style="0" bestFit="1" customWidth="1"/>
    <col min="20" max="20" width="58.50390625" style="0" bestFit="1" customWidth="1"/>
    <col min="21" max="21" width="63.125" style="0" bestFit="1" customWidth="1"/>
  </cols>
  <sheetData>
    <row r="1" spans="1:2" ht="13.5">
      <c r="A1">
        <v>1</v>
      </c>
      <c r="B1" t="s">
        <v>2</v>
      </c>
    </row>
    <row r="2" spans="1:2" ht="13.5">
      <c r="A2" s="1">
        <v>2</v>
      </c>
      <c r="B2" t="s">
        <v>3</v>
      </c>
    </row>
    <row r="3" spans="1:2" ht="13.5">
      <c r="A3">
        <v>3</v>
      </c>
      <c r="B3" t="s">
        <v>4</v>
      </c>
    </row>
    <row r="4" spans="1:2" ht="13.5">
      <c r="A4" s="1">
        <v>4</v>
      </c>
      <c r="B4" t="s">
        <v>5</v>
      </c>
    </row>
    <row r="5" spans="1:2" ht="13.5">
      <c r="A5">
        <v>5</v>
      </c>
      <c r="B5" t="s">
        <v>6</v>
      </c>
    </row>
    <row r="6" spans="1:2" ht="13.5">
      <c r="A6" s="1">
        <v>6</v>
      </c>
      <c r="B6" t="s">
        <v>7</v>
      </c>
    </row>
    <row r="7" spans="1:2" ht="13.5">
      <c r="A7">
        <v>7</v>
      </c>
      <c r="B7" t="s">
        <v>8</v>
      </c>
    </row>
    <row r="8" spans="1:2" ht="13.5">
      <c r="A8" s="1">
        <v>8</v>
      </c>
      <c r="B8" t="s">
        <v>9</v>
      </c>
    </row>
    <row r="9" spans="1:2" ht="13.5">
      <c r="A9">
        <v>9</v>
      </c>
      <c r="B9" t="s">
        <v>10</v>
      </c>
    </row>
    <row r="10" spans="1:2" ht="13.5">
      <c r="A10" s="1">
        <v>10</v>
      </c>
      <c r="B10" t="s">
        <v>11</v>
      </c>
    </row>
    <row r="11" spans="1:2" ht="13.5">
      <c r="A11">
        <v>11</v>
      </c>
      <c r="B11" t="s">
        <v>12</v>
      </c>
    </row>
    <row r="12" spans="1:2" ht="13.5">
      <c r="A12" s="1">
        <v>12</v>
      </c>
      <c r="B12" t="s">
        <v>13</v>
      </c>
    </row>
    <row r="13" spans="1:2" ht="13.5">
      <c r="A13">
        <v>13</v>
      </c>
      <c r="B13" t="s">
        <v>14</v>
      </c>
    </row>
    <row r="14" spans="1:2" ht="13.5">
      <c r="A14" s="1">
        <v>14</v>
      </c>
      <c r="B14" t="s">
        <v>15</v>
      </c>
    </row>
    <row r="15" spans="1:2" ht="13.5">
      <c r="A15">
        <v>15</v>
      </c>
      <c r="B15" t="s">
        <v>16</v>
      </c>
    </row>
    <row r="16" spans="1:2" ht="13.5">
      <c r="A16" s="1">
        <v>16</v>
      </c>
      <c r="B16" t="s">
        <v>17</v>
      </c>
    </row>
    <row r="17" spans="1:2" ht="13.5">
      <c r="A17">
        <v>17</v>
      </c>
      <c r="B17" t="s">
        <v>18</v>
      </c>
    </row>
    <row r="18" spans="1:2" ht="13.5">
      <c r="A18" s="1">
        <v>18</v>
      </c>
      <c r="B18" t="s">
        <v>19</v>
      </c>
    </row>
    <row r="19" spans="1:2" ht="13.5">
      <c r="A19">
        <v>19</v>
      </c>
      <c r="B19" t="s">
        <v>20</v>
      </c>
    </row>
    <row r="20" spans="1:2" ht="13.5">
      <c r="A20" s="1">
        <v>20</v>
      </c>
      <c r="B20" t="s">
        <v>21</v>
      </c>
    </row>
    <row r="21" ht="13.5">
      <c r="A21">
        <v>21</v>
      </c>
    </row>
    <row r="22" spans="1:2" ht="13.5">
      <c r="A22" s="1">
        <v>22</v>
      </c>
      <c r="B22" t="s">
        <v>22</v>
      </c>
    </row>
    <row r="23" spans="1:2" ht="13.5">
      <c r="A23">
        <v>23</v>
      </c>
      <c r="B23" t="s">
        <v>23</v>
      </c>
    </row>
    <row r="24" spans="1:2" ht="13.5">
      <c r="A24" s="1">
        <v>24</v>
      </c>
      <c r="B24" t="s">
        <v>24</v>
      </c>
    </row>
    <row r="25" spans="1:2" ht="13.5">
      <c r="A25">
        <v>25</v>
      </c>
      <c r="B25" t="s">
        <v>25</v>
      </c>
    </row>
    <row r="26" spans="1:2" ht="13.5">
      <c r="A26" s="1">
        <v>26</v>
      </c>
      <c r="B26" t="s">
        <v>26</v>
      </c>
    </row>
    <row r="27" ht="13.5">
      <c r="A27">
        <v>27</v>
      </c>
    </row>
    <row r="28" spans="1:2" ht="13.5">
      <c r="A28" s="1">
        <v>28</v>
      </c>
      <c r="B28" t="s">
        <v>27</v>
      </c>
    </row>
    <row r="29" spans="1:2" ht="13.5">
      <c r="A29">
        <v>29</v>
      </c>
      <c r="B29" t="s">
        <v>28</v>
      </c>
    </row>
    <row r="30" spans="1:2" ht="13.5">
      <c r="A30" s="1">
        <v>30</v>
      </c>
      <c r="B30" t="s">
        <v>29</v>
      </c>
    </row>
    <row r="31" spans="1:2" ht="13.5">
      <c r="A31">
        <v>31</v>
      </c>
      <c r="B31" t="s">
        <v>30</v>
      </c>
    </row>
    <row r="32" spans="1:2" ht="13.5">
      <c r="A32" s="1">
        <v>32</v>
      </c>
      <c r="B32" t="s">
        <v>31</v>
      </c>
    </row>
    <row r="33" spans="1:2" ht="13.5">
      <c r="A33">
        <v>33</v>
      </c>
      <c r="B33" t="s">
        <v>32</v>
      </c>
    </row>
    <row r="34" spans="1:2" ht="13.5">
      <c r="A34" s="1">
        <v>34</v>
      </c>
      <c r="B34" t="s">
        <v>33</v>
      </c>
    </row>
    <row r="35" spans="1:2" ht="13.5">
      <c r="A35">
        <v>35</v>
      </c>
      <c r="B35" t="s">
        <v>34</v>
      </c>
    </row>
    <row r="36" spans="1:2" ht="13.5">
      <c r="A36" s="1">
        <v>36</v>
      </c>
      <c r="B36" t="s">
        <v>35</v>
      </c>
    </row>
    <row r="37" spans="1:2" ht="13.5">
      <c r="A37">
        <v>37</v>
      </c>
      <c r="B37" t="s">
        <v>36</v>
      </c>
    </row>
    <row r="38" spans="1:2" ht="13.5">
      <c r="A38" s="1">
        <v>38</v>
      </c>
      <c r="B38" t="s">
        <v>37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F14"/>
  <sheetViews>
    <sheetView workbookViewId="0" topLeftCell="A1">
      <selection activeCell="D38" sqref="D38"/>
    </sheetView>
  </sheetViews>
  <sheetFormatPr defaultColWidth="9.00390625" defaultRowHeight="13.5"/>
  <cols>
    <col min="1" max="1" width="14.125" style="0" bestFit="1" customWidth="1"/>
    <col min="2" max="2" width="3.50390625" style="0" bestFit="1" customWidth="1"/>
    <col min="3" max="3" width="31.875" style="0" bestFit="1" customWidth="1"/>
    <col min="4" max="4" width="76.50390625" style="0" bestFit="1" customWidth="1"/>
    <col min="5" max="5" width="9.625" style="0" customWidth="1"/>
  </cols>
  <sheetData>
    <row r="1" ht="13.5">
      <c r="A1">
        <f>IF(B1,VLOOKUP(B1,CATEGORY!A$1:B$41,2,0),"")</f>
      </c>
    </row>
    <row r="2" spans="1:6" ht="13.5">
      <c r="A2" t="str">
        <f>IF(B2,VLOOKUP(B2,CATEGORY!A$1:B$41,2,0),"")</f>
        <v>初期設定</v>
      </c>
      <c r="B2">
        <v>22</v>
      </c>
      <c r="C2" t="s">
        <v>38</v>
      </c>
      <c r="D2" t="str">
        <f>TRACK_PLACE!$A$1&amp;$F$2&amp;"\"&amp;E2&amp;" "&amp;LEFT(C2,33)&amp;".m4a"</f>
        <v>C:\usr\KOEI\Tenshouki95\track\天翔記\02 乱世の鷹　オープニング.m4a</v>
      </c>
      <c r="E2" t="s">
        <v>296</v>
      </c>
      <c r="F2" t="str">
        <f ca="1">RIGHT(CELL("filename",B3),LEN(CELL("filename",B3))-FIND("]",CELL("filename",B3)))</f>
        <v>天翔記</v>
      </c>
    </row>
    <row r="3" spans="1:5" ht="13.5">
      <c r="A3" t="str">
        <f>IF(B3,VLOOKUP(B3,CATEGORY!A$1:B$41,2,0),"")</f>
        <v>初期設定</v>
      </c>
      <c r="B3">
        <v>22</v>
      </c>
      <c r="C3" t="s">
        <v>39</v>
      </c>
      <c r="D3" t="str">
        <f>TRACK_PLACE!$A$1&amp;$F$2&amp;"\"&amp;E3&amp;" "&amp;LEFT(C3,33)&amp;".m4a"</f>
        <v>C:\usr\KOEI\Tenshouki95\track\天翔記\03 遠野.m4a</v>
      </c>
      <c r="E3" t="s">
        <v>297</v>
      </c>
    </row>
    <row r="4" spans="1:5" ht="13.5">
      <c r="A4" t="str">
        <f>IF(B4,VLOOKUP(B4,CATEGORY!A$1:B$41,2,0),"")</f>
        <v>披露・御前試合</v>
      </c>
      <c r="B4">
        <v>32</v>
      </c>
      <c r="C4" t="s">
        <v>40</v>
      </c>
      <c r="D4" t="str">
        <f>TRACK_PLACE!$A$1&amp;$F$2&amp;"\"&amp;E4&amp;" "&amp;LEFT(C4,33)&amp;".m4a"</f>
        <v>C:\usr\KOEI\Tenshouki95\track\天翔記\04 湖上の弓月.m4a</v>
      </c>
      <c r="E4" t="s">
        <v>298</v>
      </c>
    </row>
    <row r="5" spans="1:5" ht="13.5">
      <c r="A5" t="str">
        <f>IF(B5,VLOOKUP(B5,CATEGORY!A$1:B$41,2,0),"")</f>
        <v>戦争・夏</v>
      </c>
      <c r="B5">
        <v>15</v>
      </c>
      <c r="C5" t="s">
        <v>41</v>
      </c>
      <c r="D5" t="str">
        <f>TRACK_PLACE!$A$1&amp;$F$2&amp;"\"&amp;E5&amp;" "&amp;LEFT(C5,33)&amp;".m4a"</f>
        <v>C:\usr\KOEI\Tenshouki95\track\天翔記\05 夏疾風.m4a</v>
      </c>
      <c r="E5" t="s">
        <v>299</v>
      </c>
    </row>
    <row r="6" spans="1:5" ht="13.5">
      <c r="A6" t="str">
        <f>IF(B6,VLOOKUP(B6,CATEGORY!A$1:B$41,2,0),"")</f>
        <v>四国地方</v>
      </c>
      <c r="B6">
        <v>9</v>
      </c>
      <c r="C6" t="s">
        <v>42</v>
      </c>
      <c r="D6" t="str">
        <f>TRACK_PLACE!$A$1&amp;$F$2&amp;"\"&amp;E6&amp;" "&amp;LEFT(C6,33)&amp;".m4a"</f>
        <v>C:\usr\KOEI\Tenshouki95\track\天翔記\06 春濤.m4a</v>
      </c>
      <c r="E6" t="s">
        <v>300</v>
      </c>
    </row>
    <row r="7" spans="1:5" ht="13.5">
      <c r="A7" t="str">
        <f>IF(B7,VLOOKUP(B7,CATEGORY!A$1:B$41,2,0),"")</f>
        <v>初期設定</v>
      </c>
      <c r="B7">
        <v>22</v>
      </c>
      <c r="C7" t="s">
        <v>43</v>
      </c>
      <c r="D7" t="str">
        <f>TRACK_PLACE!$A$1&amp;$F$2&amp;"\"&amp;E7&amp;" "&amp;LEFT(C7,33)&amp;".m4a"</f>
        <v>C:\usr\KOEI\Tenshouki95\track\天翔記\07 覇王組曲　ウォーソー・エディッション.m4a</v>
      </c>
      <c r="E7" t="s">
        <v>301</v>
      </c>
    </row>
    <row r="8" spans="1:5" ht="13.5">
      <c r="A8" t="str">
        <f>IF(B8,VLOOKUP(B8,CATEGORY!A$1:B$41,2,0),"")</f>
        <v>山陰地方</v>
      </c>
      <c r="B8">
        <v>8</v>
      </c>
      <c r="C8" t="s">
        <v>44</v>
      </c>
      <c r="D8" t="str">
        <f>TRACK_PLACE!$A$1&amp;$F$2&amp;"\"&amp;E8&amp;" "&amp;LEFT(C8,33)&amp;".m4a"</f>
        <v>C:\usr\KOEI\Tenshouki95\track\天翔記\08 雲の路.m4a</v>
      </c>
      <c r="E8" t="s">
        <v>302</v>
      </c>
    </row>
    <row r="9" spans="1:5" ht="13.5">
      <c r="A9" t="str">
        <f>IF(B9,VLOOKUP(B9,CATEGORY!A$1:B$41,2,0),"")</f>
        <v>九州地方</v>
      </c>
      <c r="B9">
        <v>10</v>
      </c>
      <c r="C9" t="s">
        <v>45</v>
      </c>
      <c r="D9" t="str">
        <f>TRACK_PLACE!$A$1&amp;$F$2&amp;"\"&amp;E9&amp;" "&amp;LEFT(C9,33)&amp;".m4a"</f>
        <v>C:\usr\KOEI\Tenshouki95\track\天翔記\09 風蘭.m4a</v>
      </c>
      <c r="E9" t="s">
        <v>303</v>
      </c>
    </row>
    <row r="10" spans="1:5" ht="13.5">
      <c r="A10" t="str">
        <f>IF(B10,VLOOKUP(B10,CATEGORY!A$1:B$41,2,0),"")</f>
        <v>東北地方</v>
      </c>
      <c r="B10">
        <v>1</v>
      </c>
      <c r="C10" t="s">
        <v>46</v>
      </c>
      <c r="D10" t="str">
        <f>TRACK_PLACE!$A$1&amp;$F$2&amp;"\"&amp;E10&amp;" "&amp;LEFT(C10,33)&amp;".m4a"</f>
        <v>C:\usr\KOEI\Tenshouki95\track\天翔記\10 花菜風.m4a</v>
      </c>
      <c r="E10" t="s">
        <v>304</v>
      </c>
    </row>
    <row r="11" spans="1:5" ht="13.5">
      <c r="A11" t="str">
        <f>IF(B11,VLOOKUP(B11,CATEGORY!A$1:B$41,2,0),"")</f>
        <v>戦争・コマンド</v>
      </c>
      <c r="B11">
        <v>13</v>
      </c>
      <c r="C11" t="s">
        <v>47</v>
      </c>
      <c r="D11" t="str">
        <f>TRACK_PLACE!$A$1&amp;$F$2&amp;"\"&amp;E11&amp;" "&amp;LEFT(C11,33)&amp;".m4a"</f>
        <v>C:\usr\KOEI\Tenshouki95\track\天翔記\11 月下の陣.m4a</v>
      </c>
      <c r="E11" t="s">
        <v>305</v>
      </c>
    </row>
    <row r="12" spans="1:5" ht="13.5">
      <c r="A12" t="str">
        <f>IF(B12,VLOOKUP(B12,CATEGORY!A$1:B$41,2,0),"")</f>
        <v>戦争・春</v>
      </c>
      <c r="B12">
        <v>14</v>
      </c>
      <c r="C12" t="s">
        <v>48</v>
      </c>
      <c r="D12" t="str">
        <f>TRACK_PLACE!$A$1&amp;$F$2&amp;"\"&amp;E12&amp;" "&amp;LEFT(C12,33)&amp;".m4a"</f>
        <v>C:\usr\KOEI\Tenshouki95\track\天翔記\12 暉映の戦場.m4a</v>
      </c>
      <c r="E12" t="s">
        <v>306</v>
      </c>
    </row>
    <row r="13" spans="1:5" ht="13.5">
      <c r="A13" t="str">
        <f>IF(B13,VLOOKUP(B13,CATEGORY!A$1:B$41,2,0),"")</f>
        <v>全国統一</v>
      </c>
      <c r="B13">
        <v>30</v>
      </c>
      <c r="C13" t="s">
        <v>49</v>
      </c>
      <c r="D13" t="str">
        <f>TRACK_PLACE!$A$1&amp;$F$2&amp;"\"&amp;E13&amp;" "&amp;LEFT(C13,33)&amp;".m4a"</f>
        <v>C:\usr\KOEI\Tenshouki95\track\天翔記\13 夢幻の彼方　エンディング.m4a</v>
      </c>
      <c r="E13" t="s">
        <v>307</v>
      </c>
    </row>
    <row r="14" spans="1:5" ht="13.5">
      <c r="A14">
        <f>IF(B14,VLOOKUP(B14,CATEGORY!A$1:B$41,2,0),"")</f>
      </c>
      <c r="C14" t="s">
        <v>50</v>
      </c>
      <c r="D14" t="str">
        <f>TRACK_PLACE!$A$1&amp;$F$2&amp;"\"&amp;E14&amp;" "&amp;LEFT(C14,33)&amp;".m4a"</f>
        <v>C:\usr\KOEI\Tenshouki95\track\天翔記\14 遠い青色.m4a</v>
      </c>
      <c r="E14" t="s">
        <v>308</v>
      </c>
    </row>
  </sheetData>
  <conditionalFormatting sqref="C100:E100">
    <cfRule type="expression" priority="1" dxfId="0" stopIfTrue="1">
      <formula>A100=""</formula>
    </cfRule>
  </conditionalFormatting>
  <conditionalFormatting sqref="C1:G99">
    <cfRule type="expression" priority="2" dxfId="0" stopIfTrue="1">
      <formula>$B1=""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44"/>
  </sheetPr>
  <dimension ref="A1:F50"/>
  <sheetViews>
    <sheetView workbookViewId="0" topLeftCell="A1">
      <selection activeCell="D46" sqref="D46"/>
    </sheetView>
  </sheetViews>
  <sheetFormatPr defaultColWidth="9.00390625" defaultRowHeight="13.5"/>
  <cols>
    <col min="1" max="1" width="11.625" style="0" bestFit="1" customWidth="1"/>
    <col min="2" max="2" width="3.50390625" style="0" bestFit="1" customWidth="1"/>
    <col min="3" max="3" width="32.375" style="0" bestFit="1" customWidth="1"/>
    <col min="4" max="4" width="73.00390625" style="0" bestFit="1" customWidth="1"/>
  </cols>
  <sheetData>
    <row r="1" ht="13.5">
      <c r="A1">
        <f>IF(B1,VLOOKUP(B1,CATEGORY!A$1:B$41,2,0),"")</f>
      </c>
    </row>
    <row r="2" spans="1:6" ht="13.5">
      <c r="A2" t="str">
        <f>IF(B2,VLOOKUP(B2,CATEGORY!A$1:B$41,2,0),"")</f>
        <v>本能寺の変</v>
      </c>
      <c r="B2">
        <v>28</v>
      </c>
      <c r="C2" t="s">
        <v>51</v>
      </c>
      <c r="D2" t="str">
        <f>TRACK_PLACE!$A$1&amp;$F$2&amp;"\"&amp;E2&amp;" "&amp;C2&amp;".m4a"</f>
        <v>C:\usr\KOEI\Tenshouki95\track\将星録\02 序章-将星降臨-(オープニング).m4a</v>
      </c>
      <c r="E2" t="s">
        <v>439</v>
      </c>
      <c r="F2" t="str">
        <f ca="1">RIGHT(CELL("filename",B3),LEN(CELL("filename",B3))-FIND("]",CELL("filename",B3)))</f>
        <v>将星録</v>
      </c>
    </row>
    <row r="3" spans="1:5" ht="13.5">
      <c r="A3" t="str">
        <f>IF(B3,VLOOKUP(B3,CATEGORY!A$1:B$41,2,0),"")</f>
        <v>初期設定</v>
      </c>
      <c r="B3">
        <v>22</v>
      </c>
      <c r="C3" t="s">
        <v>52</v>
      </c>
      <c r="D3" t="str">
        <f>TRACK_PLACE!$A$1&amp;$F$2&amp;"\"&amp;E3&amp;" "&amp;C3&amp;".m4a"</f>
        <v>C:\usr\KOEI\Tenshouki95\track\将星録\03 野望の渦(初期設定).m4a</v>
      </c>
      <c r="E3" t="s">
        <v>297</v>
      </c>
    </row>
    <row r="4" spans="1:5" ht="13.5">
      <c r="A4" t="str">
        <f>IF(B4,VLOOKUP(B4,CATEGORY!A$1:B$41,2,0),"")</f>
        <v>外交コマンド</v>
      </c>
      <c r="B4">
        <v>26</v>
      </c>
      <c r="C4" t="s">
        <v>53</v>
      </c>
      <c r="D4" t="str">
        <f>TRACK_PLACE!$A$1&amp;$F$2&amp;"\"&amp;E4&amp;" "&amp;C4&amp;".m4a"</f>
        <v>C:\usr\KOEI\Tenshouki95\track\将星録\04 灯火なき宴(朝廷).m4a</v>
      </c>
      <c r="E4" t="s">
        <v>298</v>
      </c>
    </row>
    <row r="5" spans="1:5" ht="13.5">
      <c r="A5" t="str">
        <f>IF(B5,VLOOKUP(B5,CATEGORY!A$1:B$41,2,0),"")</f>
        <v>東北地方</v>
      </c>
      <c r="B5">
        <v>1</v>
      </c>
      <c r="C5" t="s">
        <v>54</v>
      </c>
      <c r="D5" t="str">
        <f>TRACK_PLACE!$A$1&amp;$F$2&amp;"\"&amp;E5&amp;" "&amp;C5&amp;".m4a"</f>
        <v>C:\usr\KOEI\Tenshouki95\track\将星録\05 遠き海鳴り(東北).m4a</v>
      </c>
      <c r="E5" t="s">
        <v>299</v>
      </c>
    </row>
    <row r="6" spans="1:5" ht="13.5">
      <c r="A6" t="str">
        <f>IF(B6,VLOOKUP(B6,CATEGORY!A$1:B$41,2,0),"")</f>
        <v>関東地方</v>
      </c>
      <c r="B6">
        <v>2</v>
      </c>
      <c r="C6" t="s">
        <v>55</v>
      </c>
      <c r="D6" t="str">
        <f>TRACK_PLACE!$A$1&amp;$F$2&amp;"\"&amp;E6&amp;" "&amp;C6&amp;".m4a"</f>
        <v>C:\usr\KOEI\Tenshouki95\track\将星録\06 沃野に吹く風(関東).m4a</v>
      </c>
      <c r="E6" t="s">
        <v>300</v>
      </c>
    </row>
    <row r="7" spans="1:5" ht="13.5">
      <c r="A7" t="str">
        <f>IF(B7,VLOOKUP(B7,CATEGORY!A$1:B$41,2,0),"")</f>
        <v>甲州地方</v>
      </c>
      <c r="B7">
        <v>4</v>
      </c>
      <c r="C7" t="s">
        <v>56</v>
      </c>
      <c r="D7" t="str">
        <f>TRACK_PLACE!$A$1&amp;$F$2&amp;"\"&amp;E7&amp;" "&amp;C7&amp;".m4a"</f>
        <v>C:\usr\KOEI\Tenshouki95\track\将星録\07 山河疾駆(甲信越).m4a</v>
      </c>
      <c r="E7" t="s">
        <v>301</v>
      </c>
    </row>
    <row r="8" spans="1:5" ht="13.5">
      <c r="A8" t="str">
        <f>IF(B8,VLOOKUP(B8,CATEGORY!A$1:B$41,2,0),"")</f>
        <v>東海地方</v>
      </c>
      <c r="B8">
        <v>3</v>
      </c>
      <c r="C8" t="s">
        <v>57</v>
      </c>
      <c r="D8" t="str">
        <f>TRACK_PLACE!$A$1&amp;$F$2&amp;"\"&amp;E8&amp;" "&amp;C8&amp;".m4a"</f>
        <v>C:\usr\KOEI\Tenshouki95\track\将星録\08 天下への道(東海).m4a</v>
      </c>
      <c r="E8" t="s">
        <v>302</v>
      </c>
    </row>
    <row r="9" spans="1:5" ht="13.5">
      <c r="A9" t="str">
        <f>IF(B9,VLOOKUP(B9,CATEGORY!A$1:B$41,2,0),"")</f>
        <v>近畿地方</v>
      </c>
      <c r="B9">
        <v>6</v>
      </c>
      <c r="C9" t="s">
        <v>58</v>
      </c>
      <c r="D9" t="str">
        <f>TRACK_PLACE!$A$1&amp;$F$2&amp;"\"&amp;E9&amp;" "&amp;C9&amp;".m4a"</f>
        <v>C:\usr\KOEI\Tenshouki95\track\将星録\09 白露の香り(畿内).m4a</v>
      </c>
      <c r="E9" t="s">
        <v>303</v>
      </c>
    </row>
    <row r="10" spans="1:5" ht="13.5">
      <c r="A10" t="str">
        <f>IF(B10,VLOOKUP(B10,CATEGORY!A$1:B$41,2,0),"")</f>
        <v>山陽地方</v>
      </c>
      <c r="B10">
        <v>7</v>
      </c>
      <c r="C10" t="s">
        <v>59</v>
      </c>
      <c r="D10" t="str">
        <f>TRACK_PLACE!$A$1&amp;$F$2&amp;"\"&amp;E10&amp;" "&amp;C10&amp;".m4a"</f>
        <v>C:\usr\KOEI\Tenshouki95\track\将星録\10 覇者への道(中国).m4a</v>
      </c>
      <c r="E10" t="s">
        <v>304</v>
      </c>
    </row>
    <row r="11" spans="1:5" ht="13.5">
      <c r="A11" t="str">
        <f>IF(B11,VLOOKUP(B11,CATEGORY!A$1:B$41,2,0),"")</f>
        <v>四国地方</v>
      </c>
      <c r="B11">
        <v>9</v>
      </c>
      <c r="C11" t="s">
        <v>60</v>
      </c>
      <c r="D11" t="str">
        <f>TRACK_PLACE!$A$1&amp;$F$2&amp;"\"&amp;E11&amp;" "&amp;LEFT(C11,33)&amp;".m4a"</f>
        <v>C:\usr\KOEI\Tenshouki95\track\将星録\11 覚めぬ夢,陽炎(四国).m4a</v>
      </c>
      <c r="E11" t="s">
        <v>305</v>
      </c>
    </row>
    <row r="12" spans="1:5" ht="13.5">
      <c r="A12" t="str">
        <f>IF(B12,VLOOKUP(B12,CATEGORY!A$1:B$41,2,0),"")</f>
        <v>九州地方</v>
      </c>
      <c r="B12">
        <v>10</v>
      </c>
      <c r="C12" t="s">
        <v>61</v>
      </c>
      <c r="D12" t="str">
        <f>TRACK_PLACE!$A$1&amp;$F$2&amp;"\"&amp;E12&amp;" "&amp;LEFT(C12,33)&amp;".m4a"</f>
        <v>C:\usr\KOEI\Tenshouki95\track\将星録\12 渦巻く気炎(九州).m4a</v>
      </c>
      <c r="E12" t="s">
        <v>306</v>
      </c>
    </row>
    <row r="13" spans="1:5" ht="13.5">
      <c r="A13" t="str">
        <f>IF(B13,VLOOKUP(B13,CATEGORY!A$1:B$41,2,0),"")</f>
        <v>安土城</v>
      </c>
      <c r="B13">
        <v>12</v>
      </c>
      <c r="C13" t="s">
        <v>62</v>
      </c>
      <c r="D13" t="str">
        <f>TRACK_PLACE!$A$1&amp;$F$2&amp;"\"&amp;E13&amp;" "&amp;LEFT(C13,33)&amp;".m4a"</f>
        <v>C:\usr\KOEI\Tenshouki95\track\将星録\13 一握の光明(イベント筑城).m4a</v>
      </c>
      <c r="E13" t="s">
        <v>307</v>
      </c>
    </row>
    <row r="14" spans="1:5" ht="13.5">
      <c r="A14" t="str">
        <f>IF(B14,VLOOKUP(B14,CATEGORY!A$1:B$41,2,0),"")</f>
        <v>環境コマンド</v>
      </c>
      <c r="B14">
        <v>23</v>
      </c>
      <c r="C14" t="s">
        <v>63</v>
      </c>
      <c r="D14" t="str">
        <f>TRACK_PLACE!$A$1&amp;$F$2&amp;"\"&amp;E14&amp;" "&amp;LEFT(C14,33)&amp;".m4a"</f>
        <v>C:\usr\KOEI\Tenshouki95\track\将星録\14 歓喜に満ちる野(イベント豊作).m4a</v>
      </c>
      <c r="E14" t="s">
        <v>308</v>
      </c>
    </row>
    <row r="15" spans="1:5" ht="13.5">
      <c r="A15" t="str">
        <f>IF(B15,VLOOKUP(B15,CATEGORY!A$1:B$41,2,0),"")</f>
        <v>外交コマンド</v>
      </c>
      <c r="B15">
        <v>26</v>
      </c>
      <c r="C15" t="s">
        <v>64</v>
      </c>
      <c r="D15" t="str">
        <f>TRACK_PLACE!$A$1&amp;$F$2&amp;"\"&amp;E15&amp;" "&amp;LEFT(C15,33)&amp;".m4a"</f>
        <v>C:\usr\KOEI\Tenshouki95\track\将星録\15 狂気のささやき(外交・調略).m4a</v>
      </c>
      <c r="E15" t="s">
        <v>310</v>
      </c>
    </row>
    <row r="16" spans="1:5" ht="13.5">
      <c r="A16" t="str">
        <f>IF(B16,VLOOKUP(B16,CATEGORY!A$1:B$41,2,0),"")</f>
        <v>戦争・春</v>
      </c>
      <c r="B16">
        <v>14</v>
      </c>
      <c r="C16" t="s">
        <v>65</v>
      </c>
      <c r="D16" t="str">
        <f>TRACK_PLACE!$A$1&amp;$F$2&amp;"\"&amp;E16&amp;" "&amp;LEFT(C16,33)&amp;".m4a"</f>
        <v>C:\usr\KOEI\Tenshouki95\track\将星録\16 刃の乱気流(野戦・小).m4a</v>
      </c>
      <c r="E16" t="s">
        <v>311</v>
      </c>
    </row>
    <row r="17" spans="1:5" ht="13.5">
      <c r="A17" t="str">
        <f>IF(B17,VLOOKUP(B17,CATEGORY!A$1:B$41,2,0),"")</f>
        <v>戦争・秋</v>
      </c>
      <c r="B17">
        <v>16</v>
      </c>
      <c r="C17" t="s">
        <v>66</v>
      </c>
      <c r="D17" t="str">
        <f>TRACK_PLACE!$A$1&amp;$F$2&amp;"\"&amp;E17&amp;" "&amp;LEFT(C17,33)&amp;".m4a"</f>
        <v>C:\usr\KOEI\Tenshouki95\track\将星録\17 揺らめく狼煙(野戦・大).m4a</v>
      </c>
      <c r="E17" t="s">
        <v>312</v>
      </c>
    </row>
    <row r="18" spans="1:5" ht="13.5">
      <c r="A18" t="str">
        <f>IF(B18,VLOOKUP(B18,CATEGORY!A$1:B$41,2,0),"")</f>
        <v>戦争・緊迫</v>
      </c>
      <c r="B18">
        <v>20</v>
      </c>
      <c r="C18" t="s">
        <v>67</v>
      </c>
      <c r="D18" t="str">
        <f>TRACK_PLACE!$A$1&amp;$F$2&amp;"\"&amp;E18&amp;" "&amp;LEFT(C18,33)&amp;".m4a"</f>
        <v>C:\usr\KOEI\Tenshouki95\track\将星録\18 いばらの砦(攻城戦).m4a</v>
      </c>
      <c r="E18" t="s">
        <v>313</v>
      </c>
    </row>
    <row r="19" spans="1:5" ht="13.5">
      <c r="A19" t="str">
        <f>IF(B19,VLOOKUP(B19,CATEGORY!A$1:B$41,2,0),"")</f>
        <v>死亡・滅亡</v>
      </c>
      <c r="B19">
        <v>29</v>
      </c>
      <c r="C19" t="s">
        <v>68</v>
      </c>
      <c r="D19" t="str">
        <f>TRACK_PLACE!$A$1&amp;$F$2&amp;"\"&amp;E19&amp;" "&amp;LEFT(C19,33)&amp;".m4a"</f>
        <v>C:\usr\KOEI\Tenshouki95\track\将星録\19 雨降る庵(アンラッキーイベント).m4a</v>
      </c>
      <c r="E19" t="s">
        <v>314</v>
      </c>
    </row>
    <row r="20" spans="1:5" ht="13.5">
      <c r="A20" t="str">
        <f>IF(B20,VLOOKUP(B20,CATEGORY!A$1:B$41,2,0),"")</f>
        <v>大阪城</v>
      </c>
      <c r="B20">
        <v>37</v>
      </c>
      <c r="C20" t="s">
        <v>69</v>
      </c>
      <c r="D20" t="str">
        <f>TRACK_PLACE!$A$1&amp;$F$2&amp;"\"&amp;E20&amp;" "&amp;LEFT(C20,33)&amp;".m4a"</f>
        <v>C:\usr\KOEI\Tenshouki95\track\将星録\20 悠久たる時代を求めて(エンディング).m4a</v>
      </c>
      <c r="E20" t="s">
        <v>315</v>
      </c>
    </row>
    <row r="21" ht="13.5">
      <c r="A21">
        <f>IF(B21,VLOOKUP(B21,CATEGORY!A$1:B$41,2,0),"")</f>
      </c>
    </row>
    <row r="22" ht="13.5">
      <c r="A22">
        <f>IF(B22,VLOOKUP(B22,CATEGORY!A$1:B$41,2,0),"")</f>
      </c>
    </row>
    <row r="23" ht="13.5">
      <c r="A23">
        <f>IF(B23,VLOOKUP(B23,CATEGORY!A$1:B$41,2,0),"")</f>
      </c>
    </row>
    <row r="24" ht="13.5">
      <c r="A24">
        <f>IF(B24,VLOOKUP(B24,CATEGORY!A$1:B$41,2,0),"")</f>
      </c>
    </row>
    <row r="25" ht="13.5">
      <c r="A25">
        <f>IF(B25,VLOOKUP(B25,CATEGORY!A$1:B$41,2,0),"")</f>
      </c>
    </row>
    <row r="26" ht="13.5">
      <c r="A26">
        <f>IF(B26,VLOOKUP(B26,CATEGORY!A$1:B$41,2,0),"")</f>
      </c>
    </row>
    <row r="27" ht="13.5">
      <c r="A27">
        <f>IF(B27,VLOOKUP(B27,CATEGORY!A$1:B$41,2,0),"")</f>
      </c>
    </row>
    <row r="28" ht="13.5">
      <c r="A28">
        <f>IF(B28,VLOOKUP(B28,CATEGORY!A$1:B$41,2,0),"")</f>
      </c>
    </row>
    <row r="29" ht="13.5">
      <c r="A29">
        <f>IF(B29,VLOOKUP(B29,CATEGORY!A$1:B$41,2,0),"")</f>
      </c>
    </row>
    <row r="30" ht="13.5">
      <c r="A30">
        <f>IF(B30,VLOOKUP(B30,CATEGORY!A$1:B$41,2,0),"")</f>
      </c>
    </row>
    <row r="31" ht="13.5">
      <c r="A31">
        <f>IF(B31,VLOOKUP(B31,CATEGORY!A$1:B$41,2,0),"")</f>
      </c>
    </row>
    <row r="32" ht="13.5">
      <c r="A32">
        <f>IF(B32,VLOOKUP(B32,CATEGORY!A$1:B$41,2,0),"")</f>
      </c>
    </row>
    <row r="33" ht="13.5">
      <c r="A33">
        <f>IF(B33,VLOOKUP(B33,CATEGORY!A$1:B$41,2,0),"")</f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F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A1:F50"/>
  <sheetViews>
    <sheetView workbookViewId="0" topLeftCell="A1">
      <selection activeCell="D38" sqref="D38"/>
    </sheetView>
  </sheetViews>
  <sheetFormatPr defaultColWidth="9.00390625" defaultRowHeight="13.5"/>
  <cols>
    <col min="1" max="1" width="14.125" style="0" bestFit="1" customWidth="1"/>
    <col min="2" max="2" width="3.50390625" style="0" bestFit="1" customWidth="1"/>
    <col min="3" max="3" width="29.125" style="0" bestFit="1" customWidth="1"/>
    <col min="4" max="4" width="63.125" style="0" bestFit="1" customWidth="1"/>
    <col min="5" max="5" width="9.625" style="0" customWidth="1"/>
  </cols>
  <sheetData>
    <row r="1" ht="13.5">
      <c r="A1">
        <f>IF(B1,VLOOKUP(B1,CATEGORY!A$1:B$41,2,0),"")</f>
      </c>
    </row>
    <row r="2" spans="1:6" ht="13.5">
      <c r="A2" t="str">
        <f>IF(B2,VLOOKUP(B2,CATEGORY!A$1:B$41,2,0),"")</f>
        <v>初期設定</v>
      </c>
      <c r="B2">
        <v>22</v>
      </c>
      <c r="C2" t="s">
        <v>70</v>
      </c>
      <c r="D2" t="str">
        <f>TRACK_PLACE!$A$1&amp;$F$2&amp;"\"&amp;E2&amp;" "&amp;LEFT(C2,33)&amp;".m4a"</f>
        <v>C:\usr\KOEI\Tenshouki95\track\烈風伝\02 萌ゆる思い (初期設定).m4a</v>
      </c>
      <c r="E2" t="s">
        <v>439</v>
      </c>
      <c r="F2" t="str">
        <f ca="1">RIGHT(CELL("filename",B3),LEN(CELL("filename",B3))-FIND("]",CELL("filename",B3)))</f>
        <v>烈風伝</v>
      </c>
    </row>
    <row r="3" spans="1:5" ht="13.5">
      <c r="A3" t="str">
        <f>IF(B3,VLOOKUP(B3,CATEGORY!A$1:B$41,2,0),"")</f>
        <v>外交コマンド</v>
      </c>
      <c r="B3">
        <v>26</v>
      </c>
      <c r="C3" t="s">
        <v>71</v>
      </c>
      <c r="D3" t="str">
        <f>TRACK_PLACE!$A$1&amp;$F$2&amp;"\"&amp;E3&amp;" "&amp;LEFT(C3,33)&amp;".m4a"</f>
        <v>C:\usr\KOEI\Tenshouki95\track\烈風伝\03 静かなる庵 (朝廷外交).m4a</v>
      </c>
      <c r="E3" t="s">
        <v>297</v>
      </c>
    </row>
    <row r="4" spans="1:5" ht="13.5">
      <c r="A4" t="str">
        <f>IF(B4,VLOOKUP(B4,CATEGORY!A$1:B$41,2,0),"")</f>
        <v>東北地方</v>
      </c>
      <c r="B4">
        <v>1</v>
      </c>
      <c r="C4" t="s">
        <v>72</v>
      </c>
      <c r="D4" t="str">
        <f>TRACK_PLACE!$A$1&amp;$F$2&amp;"\"&amp;E4&amp;" "&amp;LEFT(C4,33)&amp;".m4a"</f>
        <v>C:\usr\KOEI\Tenshouki95\track\烈風伝\04 深謀の息吹 (東北).m4a</v>
      </c>
      <c r="E4" t="s">
        <v>298</v>
      </c>
    </row>
    <row r="5" spans="1:5" ht="13.5">
      <c r="A5" t="str">
        <f>IF(B5,VLOOKUP(B5,CATEGORY!A$1:B$41,2,0),"")</f>
        <v>関東地方</v>
      </c>
      <c r="B5">
        <v>2</v>
      </c>
      <c r="C5" t="s">
        <v>73</v>
      </c>
      <c r="D5" t="str">
        <f>TRACK_PLACE!$A$1&amp;$F$2&amp;"\"&amp;E5&amp;" "&amp;LEFT(C5,33)&amp;".m4a"</f>
        <v>C:\usr\KOEI\Tenshouki95\track\烈風伝\05 春霞の頃 (関東).m4a</v>
      </c>
      <c r="E5" t="s">
        <v>299</v>
      </c>
    </row>
    <row r="6" spans="1:5" ht="13.5">
      <c r="A6" t="str">
        <f>IF(B6,VLOOKUP(B6,CATEGORY!A$1:B$41,2,0),"")</f>
        <v>甲州地方</v>
      </c>
      <c r="B6">
        <v>4</v>
      </c>
      <c r="C6" t="s">
        <v>74</v>
      </c>
      <c r="D6" t="str">
        <f>TRACK_PLACE!$A$1&amp;$F$2&amp;"\"&amp;E6&amp;" "&amp;LEFT(C6,33)&amp;".m4a"</f>
        <v>C:\usr\KOEI\Tenshouki95\track\烈風伝\06 揺ぎ無き密雲 (甲信越).m4a</v>
      </c>
      <c r="E6" t="s">
        <v>300</v>
      </c>
    </row>
    <row r="7" spans="1:5" ht="13.5">
      <c r="A7" t="str">
        <f>IF(B7,VLOOKUP(B7,CATEGORY!A$1:B$41,2,0),"")</f>
        <v>東海地方</v>
      </c>
      <c r="B7">
        <v>3</v>
      </c>
      <c r="C7" t="s">
        <v>75</v>
      </c>
      <c r="D7" t="str">
        <f>TRACK_PLACE!$A$1&amp;$F$2&amp;"\"&amp;E7&amp;" "&amp;LEFT(C7,33)&amp;".m4a"</f>
        <v>C:\usr\KOEI\Tenshouki95\track\烈風伝\07 あさき夢の通い路 (東海).m4a</v>
      </c>
      <c r="E7" t="s">
        <v>301</v>
      </c>
    </row>
    <row r="8" spans="1:5" ht="13.5">
      <c r="A8" t="str">
        <f>IF(B8,VLOOKUP(B8,CATEGORY!A$1:B$41,2,0),"")</f>
        <v>近畿地方</v>
      </c>
      <c r="B8">
        <v>6</v>
      </c>
      <c r="C8" t="s">
        <v>76</v>
      </c>
      <c r="D8" t="str">
        <f>TRACK_PLACE!$A$1&amp;$F$2&amp;"\"&amp;E8&amp;" "&amp;LEFT(C8,33)&amp;".m4a"</f>
        <v>C:\usr\KOEI\Tenshouki95\track\烈風伝\08 深雪の宴 (近畿).m4a</v>
      </c>
      <c r="E8" t="s">
        <v>302</v>
      </c>
    </row>
    <row r="9" spans="1:5" ht="13.5">
      <c r="A9" t="str">
        <f>IF(B9,VLOOKUP(B9,CATEGORY!A$1:B$41,2,0),"")</f>
        <v>山陽地方</v>
      </c>
      <c r="B9">
        <v>7</v>
      </c>
      <c r="C9" t="s">
        <v>77</v>
      </c>
      <c r="D9" t="str">
        <f>TRACK_PLACE!$A$1&amp;$F$2&amp;"\"&amp;E9&amp;" "&amp;LEFT(C9,33)&amp;".m4a"</f>
        <v>C:\usr\KOEI\Tenshouki95\track\烈風伝\09 にじむ面影 (中国).m4a</v>
      </c>
      <c r="E9" t="s">
        <v>303</v>
      </c>
    </row>
    <row r="10" spans="1:5" ht="13.5">
      <c r="A10" t="str">
        <f>IF(B10,VLOOKUP(B10,CATEGORY!A$1:B$41,2,0),"")</f>
        <v>四国地方</v>
      </c>
      <c r="B10">
        <v>9</v>
      </c>
      <c r="C10" t="s">
        <v>78</v>
      </c>
      <c r="D10" t="str">
        <f>TRACK_PLACE!$A$1&amp;$F$2&amp;"\"&amp;E10&amp;" "&amp;LEFT(C10,33)&amp;".m4a"</f>
        <v>C:\usr\KOEI\Tenshouki95\track\烈風伝\10 清流の路 (四国).m4a</v>
      </c>
      <c r="E10" t="s">
        <v>304</v>
      </c>
    </row>
    <row r="11" spans="1:5" ht="13.5">
      <c r="A11" t="str">
        <f>IF(B11,VLOOKUP(B11,CATEGORY!A$1:B$41,2,0),"")</f>
        <v>九州地方</v>
      </c>
      <c r="B11">
        <v>10</v>
      </c>
      <c r="C11" t="s">
        <v>79</v>
      </c>
      <c r="D11" t="str">
        <f>TRACK_PLACE!$A$1&amp;$F$2&amp;"\"&amp;E11&amp;" "&amp;LEFT(C11,33)&amp;".m4a"</f>
        <v>C:\usr\KOEI\Tenshouki95\track\烈風伝\11 晴嵐の大地 (九州).m4a</v>
      </c>
      <c r="E11" t="s">
        <v>305</v>
      </c>
    </row>
    <row r="12" spans="1:5" ht="13.5">
      <c r="A12" t="str">
        <f>IF(B12,VLOOKUP(B12,CATEGORY!A$1:B$41,2,0),"")</f>
        <v>戦争・春</v>
      </c>
      <c r="B12">
        <v>14</v>
      </c>
      <c r="C12" t="s">
        <v>80</v>
      </c>
      <c r="D12" t="str">
        <f>TRACK_PLACE!$A$1&amp;$F$2&amp;"\"&amp;E12&amp;" "&amp;LEFT(C12,33)&amp;".m4a"</f>
        <v>C:\usr\KOEI\Tenshouki95\track\烈風伝\12 乱魂 (野戦小).m4a</v>
      </c>
      <c r="E12" t="s">
        <v>306</v>
      </c>
    </row>
    <row r="13" spans="1:5" ht="13.5">
      <c r="A13" t="str">
        <f>IF(B13,VLOOKUP(B13,CATEGORY!A$1:B$41,2,0),"")</f>
        <v>戦争・夏</v>
      </c>
      <c r="B13">
        <v>15</v>
      </c>
      <c r="C13" t="s">
        <v>80</v>
      </c>
      <c r="D13" t="str">
        <f>TRACK_PLACE!$A$1&amp;$F$2&amp;"\"&amp;E13&amp;" "&amp;LEFT(C13,33)&amp;".m4a"</f>
        <v>C:\usr\KOEI\Tenshouki95\track\烈風伝\13 乱魂 (野戦小).m4a</v>
      </c>
      <c r="E13" t="s">
        <v>307</v>
      </c>
    </row>
    <row r="14" spans="1:5" ht="13.5">
      <c r="A14" t="str">
        <f>IF(B14,VLOOKUP(B14,CATEGORY!A$1:B$41,2,0),"")</f>
        <v>戦争・秋</v>
      </c>
      <c r="B14">
        <v>16</v>
      </c>
      <c r="C14" t="s">
        <v>81</v>
      </c>
      <c r="D14" t="str">
        <f>TRACK_PLACE!$A$1&amp;$F$2&amp;"\"&amp;E14&amp;" "&amp;LEFT(C14,33)&amp;".m4a"</f>
        <v>C:\usr\KOEI\Tenshouki95\track\烈風伝\14 望郷叶わぬとも (野戦大).m4a</v>
      </c>
      <c r="E14" t="s">
        <v>308</v>
      </c>
    </row>
    <row r="15" spans="1:5" ht="13.5">
      <c r="A15" t="str">
        <f>IF(B15,VLOOKUP(B15,CATEGORY!A$1:B$41,2,0),"")</f>
        <v>戦争・信長</v>
      </c>
      <c r="B15">
        <v>18</v>
      </c>
      <c r="C15" t="s">
        <v>82</v>
      </c>
      <c r="D15" t="str">
        <f>TRACK_PLACE!$A$1&amp;$F$2&amp;"\"&amp;E15&amp;" "&amp;LEFT(C15,33)&amp;".m4a"</f>
        <v>C:\usr\KOEI\Tenshouki95\track\烈風伝\15 狂気の淵で (野戦織田).m4a</v>
      </c>
      <c r="E15" t="s">
        <v>310</v>
      </c>
    </row>
    <row r="16" spans="1:5" ht="13.5">
      <c r="A16" t="str">
        <f>IF(B16,VLOOKUP(B16,CATEGORY!A$1:B$41,2,0),"")</f>
        <v>戦争・名将</v>
      </c>
      <c r="B16">
        <v>19</v>
      </c>
      <c r="C16" t="s">
        <v>83</v>
      </c>
      <c r="D16" t="str">
        <f>TRACK_PLACE!$A$1&amp;$F$2&amp;"\"&amp;E16&amp;" "&amp;LEFT(C16,33)&amp;".m4a"</f>
        <v>C:\usr\KOEI\Tenshouki95\track\烈風伝\16 睥睨の騎 (野戦武田).m4a</v>
      </c>
      <c r="E16" t="s">
        <v>311</v>
      </c>
    </row>
    <row r="17" spans="1:5" ht="13.5">
      <c r="A17" t="str">
        <f>IF(B17,VLOOKUP(B17,CATEGORY!A$1:B$41,2,0),"")</f>
        <v>戦争・名将</v>
      </c>
      <c r="B17">
        <v>19</v>
      </c>
      <c r="C17" t="s">
        <v>84</v>
      </c>
      <c r="D17" t="str">
        <f>TRACK_PLACE!$A$1&amp;$F$2&amp;"\"&amp;E17&amp;" "&amp;LEFT(C17,33)&amp;".m4a"</f>
        <v>C:\usr\KOEI\Tenshouki95\track\烈風伝\17 果て無き誓い (野戦上杉).m4a</v>
      </c>
      <c r="E17" t="s">
        <v>312</v>
      </c>
    </row>
    <row r="18" spans="1:5" ht="13.5">
      <c r="A18" t="str">
        <f>IF(B18,VLOOKUP(B18,CATEGORY!A$1:B$41,2,0),"")</f>
        <v>戦争・名将</v>
      </c>
      <c r="B18">
        <v>19</v>
      </c>
      <c r="C18" t="s">
        <v>85</v>
      </c>
      <c r="D18" t="str">
        <f>TRACK_PLACE!$A$1&amp;$F$2&amp;"\"&amp;E18&amp;" "&amp;LEFT(C18,33)&amp;".m4a"</f>
        <v>C:\usr\KOEI\Tenshouki95\track\烈風伝\18 胸臆の望 (野戦毛利).m4a</v>
      </c>
      <c r="E18" t="s">
        <v>313</v>
      </c>
    </row>
    <row r="19" spans="1:5" ht="13.5">
      <c r="A19" t="str">
        <f>IF(B19,VLOOKUP(B19,CATEGORY!A$1:B$41,2,0),"")</f>
        <v>戦争・名将</v>
      </c>
      <c r="B19">
        <v>19</v>
      </c>
      <c r="C19" t="s">
        <v>86</v>
      </c>
      <c r="D19" t="str">
        <f>TRACK_PLACE!$A$1&amp;$F$2&amp;"\"&amp;E19&amp;" "&amp;LEFT(C19,33)&amp;".m4a"</f>
        <v>C:\usr\KOEI\Tenshouki95\track\烈風伝\19 熱き光求めて (野戦島津).m4a</v>
      </c>
      <c r="E19" t="s">
        <v>314</v>
      </c>
    </row>
    <row r="20" spans="1:5" ht="13.5">
      <c r="A20" t="str">
        <f>IF(B20,VLOOKUP(B20,CATEGORY!A$1:B$41,2,0),"")</f>
        <v>戦争・緊迫</v>
      </c>
      <c r="B20">
        <v>20</v>
      </c>
      <c r="C20" t="s">
        <v>87</v>
      </c>
      <c r="D20" t="str">
        <f>TRACK_PLACE!$A$1&amp;$F$2&amp;"\"&amp;E20&amp;" "&amp;LEFT(C20,33)&amp;".m4a"</f>
        <v>C:\usr\KOEI\Tenshouki95\track\烈風伝\20 死線を超えて (攻城戦小).m4a</v>
      </c>
      <c r="E20" t="s">
        <v>315</v>
      </c>
    </row>
    <row r="21" spans="1:5" ht="13.5">
      <c r="A21" t="str">
        <f>IF(B21,VLOOKUP(B21,CATEGORY!A$1:B$41,2,0),"")</f>
        <v>戦争・緊迫</v>
      </c>
      <c r="B21">
        <v>20</v>
      </c>
      <c r="C21" t="s">
        <v>88</v>
      </c>
      <c r="D21" t="str">
        <f>TRACK_PLACE!$A$1&amp;$F$2&amp;"\"&amp;E21&amp;" "&amp;LEFT(C21,33)&amp;".m4a"</f>
        <v>C:\usr\KOEI\Tenshouki95\track\烈風伝\21 まばゆき明日へ (攻城戦中).m4a</v>
      </c>
      <c r="E21" t="s">
        <v>316</v>
      </c>
    </row>
    <row r="22" spans="1:5" ht="13.5">
      <c r="A22" t="str">
        <f>IF(B22,VLOOKUP(B22,CATEGORY!A$1:B$41,2,0),"")</f>
        <v>戦争・緊迫</v>
      </c>
      <c r="B22">
        <v>20</v>
      </c>
      <c r="C22" t="s">
        <v>89</v>
      </c>
      <c r="D22" t="str">
        <f>TRACK_PLACE!$A$1&amp;$F$2&amp;"\"&amp;E22&amp;" "&amp;LEFT(C22,33)&amp;".m4a"</f>
        <v>C:\usr\KOEI\Tenshouki95\track\烈風伝\22 命運と共に (攻城戦大).m4a</v>
      </c>
      <c r="E22" t="s">
        <v>317</v>
      </c>
    </row>
    <row r="23" spans="1:5" ht="13.5">
      <c r="A23" t="str">
        <f>IF(B23,VLOOKUP(B23,CATEGORY!A$1:B$41,2,0),"")</f>
        <v>披露・御前試合</v>
      </c>
      <c r="B23">
        <v>32</v>
      </c>
      <c r="C23" t="s">
        <v>90</v>
      </c>
      <c r="D23" t="str">
        <f>TRACK_PLACE!$A$1&amp;$F$2&amp;"\"&amp;E23&amp;" "&amp;LEFT(C23,33)&amp;".m4a"</f>
        <v>C:\usr\KOEI\Tenshouki95\track\烈風伝\23 一時のぬくもり (ラッキーイベント).m4a</v>
      </c>
      <c r="E23" t="s">
        <v>318</v>
      </c>
    </row>
    <row r="24" spans="1:5" ht="13.5">
      <c r="A24" t="str">
        <f>IF(B24,VLOOKUP(B24,CATEGORY!A$1:B$41,2,0),"")</f>
        <v>死亡・滅亡</v>
      </c>
      <c r="B24">
        <v>29</v>
      </c>
      <c r="C24" t="s">
        <v>91</v>
      </c>
      <c r="D24" t="str">
        <f>TRACK_PLACE!$A$1&amp;$F$2&amp;"\"&amp;E24&amp;" "&amp;LEFT(C24,33)&amp;".m4a"</f>
        <v>C:\usr\KOEI\Tenshouki95\track\烈風伝\24 茜の灯 (アンラッキーイベント).m4a</v>
      </c>
      <c r="E24" t="s">
        <v>319</v>
      </c>
    </row>
    <row r="25" spans="1:5" ht="13.5">
      <c r="A25" t="str">
        <f>IF(B25,VLOOKUP(B25,CATEGORY!A$1:B$41,2,0),"")</f>
        <v>外交コマンド</v>
      </c>
      <c r="B25">
        <v>26</v>
      </c>
      <c r="C25" t="s">
        <v>92</v>
      </c>
      <c r="D25" t="str">
        <f>TRACK_PLACE!$A$1&amp;$F$2&amp;"\"&amp;E25&amp;" "&amp;LEFT(C25,33)&amp;".m4a"</f>
        <v>C:\usr\KOEI\Tenshouki95\track\烈風伝\25 月影の謀臣 (外交).m4a</v>
      </c>
      <c r="E25" t="s">
        <v>320</v>
      </c>
    </row>
    <row r="26" spans="1:5" ht="13.5">
      <c r="A26" t="str">
        <f>IF(B26,VLOOKUP(B26,CATEGORY!A$1:B$41,2,0),"")</f>
        <v>新幕府</v>
      </c>
      <c r="B26">
        <v>38</v>
      </c>
      <c r="C26" t="s">
        <v>93</v>
      </c>
      <c r="D26" t="str">
        <f>TRACK_PLACE!$A$1&amp;$F$2&amp;"\"&amp;E26&amp;" "&amp;LEFT(C26,33)&amp;".m4a"</f>
        <v>C:\usr\KOEI\Tenshouki95\track\烈風伝\26 烈風いざないて (オープニング).m4a</v>
      </c>
      <c r="E26" t="s">
        <v>321</v>
      </c>
    </row>
    <row r="27" spans="1:5" ht="13.5">
      <c r="A27" t="str">
        <f>IF(B27,VLOOKUP(B27,CATEGORY!A$1:B$41,2,0),"")</f>
        <v>京都･御所</v>
      </c>
      <c r="B27">
        <v>36</v>
      </c>
      <c r="C27" t="s">
        <v>94</v>
      </c>
      <c r="D27" t="str">
        <f>TRACK_PLACE!$A$1&amp;$F$2&amp;"\"&amp;E27&amp;" "&amp;LEFT(C27,33)&amp;".m4a"</f>
        <v>C:\usr\KOEI\Tenshouki95\track\烈風伝\27 暁の丘 (エンディング).m4a</v>
      </c>
      <c r="E27" t="s">
        <v>322</v>
      </c>
    </row>
    <row r="28" ht="13.5">
      <c r="A28">
        <f>IF(B28,VLOOKUP(B28,CATEGORY!A$1:B$41,2,0),"")</f>
      </c>
    </row>
    <row r="29" ht="13.5">
      <c r="A29">
        <f>IF(B29,VLOOKUP(B29,CATEGORY!A$1:B$41,2,0),"")</f>
      </c>
    </row>
    <row r="30" ht="13.5">
      <c r="A30">
        <f>IF(B30,VLOOKUP(B30,CATEGORY!A$1:B$41,2,0),"")</f>
      </c>
    </row>
    <row r="31" ht="13.5">
      <c r="A31">
        <f>IF(B31,VLOOKUP(B31,CATEGORY!A$1:B$41,2,0),"")</f>
      </c>
    </row>
    <row r="32" ht="13.5">
      <c r="A32">
        <f>IF(B32,VLOOKUP(B32,CATEGORY!A$1:B$41,2,0),"")</f>
      </c>
    </row>
    <row r="33" ht="13.5">
      <c r="A33">
        <f>IF(B33,VLOOKUP(B33,CATEGORY!A$1:B$41,2,0),"")</f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H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A1:F50"/>
  <sheetViews>
    <sheetView workbookViewId="0" topLeftCell="A1">
      <selection activeCell="D39" sqref="D39"/>
    </sheetView>
  </sheetViews>
  <sheetFormatPr defaultColWidth="9.00390625" defaultRowHeight="13.5"/>
  <cols>
    <col min="1" max="1" width="12.75390625" style="0" bestFit="1" customWidth="1"/>
    <col min="2" max="2" width="3.50390625" style="0" bestFit="1" customWidth="1"/>
    <col min="3" max="3" width="30.125" style="0" bestFit="1" customWidth="1"/>
    <col min="4" max="4" width="74.75390625" style="0" bestFit="1" customWidth="1"/>
  </cols>
  <sheetData>
    <row r="1" spans="1:5" ht="13.5">
      <c r="A1" t="str">
        <f>IF(B1,VLOOKUP(B1,CATEGORY!A$1:B$41,2,0),"")</f>
        <v>全国統一</v>
      </c>
      <c r="B1">
        <v>30</v>
      </c>
      <c r="C1" t="s">
        <v>95</v>
      </c>
      <c r="D1" t="str">
        <f>TRACK_PLACE!$A$1&amp;$F$2&amp;"\"&amp;E1&amp;" "&amp;LEFT(C1,33)&amp;".m4a"</f>
        <v>C:\usr\KOEI\Tenshouki95\track\嵐世記\01 光明の瞬き（武力統一）.m4a</v>
      </c>
      <c r="E1" t="s">
        <v>309</v>
      </c>
    </row>
    <row r="2" spans="1:6" ht="13.5">
      <c r="A2" t="str">
        <f>IF(B2,VLOOKUP(B2,CATEGORY!A$1:B$41,2,0),"")</f>
        <v>全国統一</v>
      </c>
      <c r="B2">
        <v>30</v>
      </c>
      <c r="C2" t="s">
        <v>96</v>
      </c>
      <c r="D2" t="str">
        <f>TRACK_PLACE!$A$1&amp;$F$2&amp;"\"&amp;E2&amp;" "&amp;LEFT(C2,33)&amp;".m4a"</f>
        <v>C:\usr\KOEI\Tenshouki95\track\嵐世記\02 流るる荒野の雫（従属統一）.m4a</v>
      </c>
      <c r="E2" t="s">
        <v>439</v>
      </c>
      <c r="F2" t="str">
        <f ca="1">RIGHT(CELL("filename",B3),LEN(CELL("filename",B3))-FIND("]",CELL("filename",B3)))</f>
        <v>嵐世記</v>
      </c>
    </row>
    <row r="3" spans="1:5" ht="13.5">
      <c r="A3" t="str">
        <f>IF(B3,VLOOKUP(B3,CATEGORY!A$1:B$41,2,0),"")</f>
        <v>京都･御所</v>
      </c>
      <c r="B3">
        <v>36</v>
      </c>
      <c r="C3" t="s">
        <v>97</v>
      </c>
      <c r="D3" t="str">
        <f>TRACK_PLACE!$A$1&amp;$F$2&amp;"\"&amp;E3&amp;" "&amp;LEFT(C3,33)&amp;".m4a"</f>
        <v>C:\usr\KOEI\Tenshouki95\track\嵐世記\03 夕凪ヶ原（エンディング）.m4a</v>
      </c>
      <c r="E3" t="s">
        <v>297</v>
      </c>
    </row>
    <row r="4" spans="1:5" ht="13.5">
      <c r="A4" t="str">
        <f>IF(B4,VLOOKUP(B4,CATEGORY!A$1:B$41,2,0),"")</f>
        <v>初期設定</v>
      </c>
      <c r="B4">
        <v>22</v>
      </c>
      <c r="C4" t="s">
        <v>98</v>
      </c>
      <c r="D4" t="str">
        <f>TRACK_PLACE!$A$1&amp;$F$2&amp;"\"&amp;E4&amp;" "&amp;LEFT(C4,33)&amp;".m4a"</f>
        <v>C:\usr\KOEI\Tenshouki95\track\嵐世記\04 目覚めの刻（オープニング）.m4a</v>
      </c>
      <c r="E4" t="s">
        <v>298</v>
      </c>
    </row>
    <row r="5" spans="1:5" ht="13.5">
      <c r="A5" t="str">
        <f>IF(B5,VLOOKUP(B5,CATEGORY!A$1:B$41,2,0),"")</f>
        <v>東北地方</v>
      </c>
      <c r="B5">
        <v>1</v>
      </c>
      <c r="C5" t="s">
        <v>99</v>
      </c>
      <c r="D5" t="str">
        <f>TRACK_PLACE!$A$1&amp;$F$2&amp;"\"&amp;E5&amp;" "&amp;LEFT(C5,33)&amp;".m4a"</f>
        <v>C:\usr\KOEI\Tenshouki95\track\嵐世記\05 秘めし想い（従属大名メイン）.m4a</v>
      </c>
      <c r="E5" t="s">
        <v>299</v>
      </c>
    </row>
    <row r="6" spans="1:5" ht="13.5">
      <c r="A6" t="str">
        <f>IF(B6,VLOOKUP(B6,CATEGORY!A$1:B$41,2,0),"")</f>
        <v>甲州地方</v>
      </c>
      <c r="B6">
        <v>4</v>
      </c>
      <c r="C6" t="s">
        <v>100</v>
      </c>
      <c r="D6" t="str">
        <f>TRACK_PLACE!$A$1&amp;$F$2&amp;"\"&amp;E6&amp;" "&amp;LEFT(C6,33)&amp;".m4a"</f>
        <v>C:\usr\KOEI\Tenshouki95\track\嵐世記\06 水煙る朝（小大名メイン）.m4a</v>
      </c>
      <c r="E6" t="s">
        <v>300</v>
      </c>
    </row>
    <row r="7" spans="1:5" ht="13.5">
      <c r="A7" t="str">
        <f>IF(B7,VLOOKUP(B7,CATEGORY!A$1:B$41,2,0),"")</f>
        <v>北陸地方</v>
      </c>
      <c r="B7">
        <v>5</v>
      </c>
      <c r="C7" t="s">
        <v>101</v>
      </c>
      <c r="D7" t="str">
        <f>TRACK_PLACE!$A$1&amp;$F$2&amp;"\"&amp;E7&amp;" "&amp;LEFT(C7,33)&amp;".m4a"</f>
        <v>C:\usr\KOEI\Tenshouki95\track\嵐世記\07 猛る大地（戦国大名メイン）.m4a</v>
      </c>
      <c r="E7" t="s">
        <v>301</v>
      </c>
    </row>
    <row r="8" spans="1:5" ht="13.5">
      <c r="A8" t="str">
        <f>IF(B8,VLOOKUP(B8,CATEGORY!A$1:B$41,2,0),"")</f>
        <v>海外貿易港</v>
      </c>
      <c r="B8">
        <v>11</v>
      </c>
      <c r="C8" t="s">
        <v>102</v>
      </c>
      <c r="D8" t="str">
        <f>TRACK_PLACE!$A$1&amp;$F$2&amp;"\"&amp;E8&amp;" "&amp;LEFT(C8,33)&amp;".m4a"</f>
        <v>C:\usr\KOEI\Tenshouki95\track\嵐世記\08 覇天への路（天下人メイン）.m4a</v>
      </c>
      <c r="E8" t="s">
        <v>302</v>
      </c>
    </row>
    <row r="9" spans="1:5" ht="13.5">
      <c r="A9" t="str">
        <f>IF(B9,VLOOKUP(B9,CATEGORY!A$1:B$41,2,0),"")</f>
        <v>戦争・名将</v>
      </c>
      <c r="B9">
        <v>19</v>
      </c>
      <c r="C9" t="s">
        <v>103</v>
      </c>
      <c r="D9" t="str">
        <f>TRACK_PLACE!$A$1&amp;$F$2&amp;"\"&amp;E9&amp;" "&amp;LEFT(C9,33)&amp;".m4a"</f>
        <v>C:\usr\KOEI\Tenshouki95\track\嵐世記\09 碧緑の闘い（戦闘・山国）.m4a</v>
      </c>
      <c r="E9" t="s">
        <v>303</v>
      </c>
    </row>
    <row r="10" spans="1:5" ht="13.5">
      <c r="A10" t="str">
        <f>IF(B10,VLOOKUP(B10,CATEGORY!A$1:B$41,2,0),"")</f>
        <v>戦争・秋</v>
      </c>
      <c r="B10">
        <v>16</v>
      </c>
      <c r="C10" t="s">
        <v>104</v>
      </c>
      <c r="D10" t="str">
        <f>TRACK_PLACE!$A$1&amp;$F$2&amp;"\"&amp;E10&amp;" "&amp;LEFT(C10,33)&amp;".m4a"</f>
        <v>C:\usr\KOEI\Tenshouki95\track\嵐世記\10 朝霞を越え（戦闘・平野）.m4a</v>
      </c>
      <c r="E10" t="s">
        <v>304</v>
      </c>
    </row>
    <row r="11" spans="1:5" ht="13.5">
      <c r="A11" t="str">
        <f>IF(B11,VLOOKUP(B11,CATEGORY!A$1:B$41,2,0),"")</f>
        <v>戦争・名将</v>
      </c>
      <c r="B11">
        <v>19</v>
      </c>
      <c r="C11" t="s">
        <v>105</v>
      </c>
      <c r="D11" t="str">
        <f>TRACK_PLACE!$A$1&amp;$F$2&amp;"\"&amp;E11&amp;" "&amp;LEFT(C11,33)&amp;".m4a"</f>
        <v>C:\usr\KOEI\Tenshouki95\track\嵐世記\11 荒天の海原（戦闘・沿岸国）.m4a</v>
      </c>
      <c r="E11" t="s">
        <v>305</v>
      </c>
    </row>
    <row r="12" spans="1:5" ht="13.5">
      <c r="A12" t="str">
        <f>IF(B12,VLOOKUP(B12,CATEGORY!A$1:B$41,2,0),"")</f>
        <v>戦争・冬</v>
      </c>
      <c r="B12">
        <v>17</v>
      </c>
      <c r="C12" t="s">
        <v>106</v>
      </c>
      <c r="D12" t="str">
        <f>TRACK_PLACE!$A$1&amp;$F$2&amp;"\"&amp;E12&amp;" "&amp;LEFT(C12,33)&amp;".m4a"</f>
        <v>C:\usr\KOEI\Tenshouki95\track\嵐世記\12 紅雪の刻（戦闘・雪国）.m4a</v>
      </c>
      <c r="E12" t="s">
        <v>306</v>
      </c>
    </row>
    <row r="13" spans="1:5" ht="13.5">
      <c r="A13" t="str">
        <f>IF(B13,VLOOKUP(B13,CATEGORY!A$1:B$41,2,0),"")</f>
        <v>戦争・名将</v>
      </c>
      <c r="B13">
        <v>19</v>
      </c>
      <c r="C13" t="s">
        <v>107</v>
      </c>
      <c r="D13" t="str">
        <f>TRACK_PLACE!$A$1&amp;$F$2&amp;"\"&amp;E13&amp;" "&amp;LEFT(C13,33)&amp;".m4a"</f>
        <v>C:\usr\KOEI\Tenshouki95\track\嵐世記\13 逆光の乱（戦闘・通常）.m4a</v>
      </c>
      <c r="E13" t="s">
        <v>307</v>
      </c>
    </row>
    <row r="14" spans="1:5" ht="13.5">
      <c r="A14" t="str">
        <f>IF(B14,VLOOKUP(B14,CATEGORY!A$1:B$41,2,0),"")</f>
        <v>戦争・コマンド</v>
      </c>
      <c r="B14">
        <v>13</v>
      </c>
      <c r="C14" t="s">
        <v>108</v>
      </c>
      <c r="D14" t="str">
        <f>TRACK_PLACE!$A$1&amp;$F$2&amp;"\"&amp;E14&amp;" "&amp;LEFT(C14,33)&amp;".m4a"</f>
        <v>C:\usr\KOEI\Tenshouki95\track\嵐世記\14 深謀の宴（合戦フェイズのテーマ）.m4a</v>
      </c>
      <c r="E14" t="s">
        <v>308</v>
      </c>
    </row>
    <row r="15" spans="1:5" ht="13.5">
      <c r="A15" t="str">
        <f>IF(B15,VLOOKUP(B15,CATEGORY!A$1:B$41,2,0),"")</f>
        <v>戦争・緊迫</v>
      </c>
      <c r="B15">
        <v>20</v>
      </c>
      <c r="C15" t="s">
        <v>109</v>
      </c>
      <c r="D15" t="str">
        <f>TRACK_PLACE!$A$1&amp;$F$2&amp;"\"&amp;E15&amp;" "&amp;LEFT(C15,33)&amp;".m4a"</f>
        <v>C:\usr\KOEI\Tenshouki95\track\嵐世記\15 鬼眼の炎（戦闘・門徒衆）.m4a</v>
      </c>
      <c r="E15" t="s">
        <v>310</v>
      </c>
    </row>
    <row r="16" spans="1:5" ht="13.5">
      <c r="A16" t="str">
        <f>IF(B16,VLOOKUP(B16,CATEGORY!A$1:B$41,2,0),"")</f>
        <v>死亡・滅亡</v>
      </c>
      <c r="B16">
        <v>29</v>
      </c>
      <c r="C16" t="s">
        <v>110</v>
      </c>
      <c r="D16" t="str">
        <f>TRACK_PLACE!$A$1&amp;$F$2&amp;"\"&amp;E16&amp;" "&amp;LEFT(C16,33)&amp;".m4a"</f>
        <v>C:\usr\KOEI\Tenshouki95\track\嵐世記\16 刹那る御霊（交渉・忍者）.m4a</v>
      </c>
      <c r="E16" t="s">
        <v>311</v>
      </c>
    </row>
    <row r="17" spans="1:5" ht="13.5">
      <c r="A17" t="str">
        <f>IF(B17,VLOOKUP(B17,CATEGORY!A$1:B$41,2,0),"")</f>
        <v>外交コマンド</v>
      </c>
      <c r="B17">
        <v>26</v>
      </c>
      <c r="C17" t="s">
        <v>111</v>
      </c>
      <c r="D17" t="str">
        <f>TRACK_PLACE!$A$1&amp;$F$2&amp;"\"&amp;E17&amp;" "&amp;LEFT(C17,33)&amp;".m4a"</f>
        <v>C:\usr\KOEI\Tenshouki95\track\嵐世記\17 春舞の頃（交渉・朝廷）.m4a</v>
      </c>
      <c r="E17" t="s">
        <v>312</v>
      </c>
    </row>
    <row r="18" spans="1:5" ht="13.5">
      <c r="A18" t="str">
        <f>IF(B18,VLOOKUP(B18,CATEGORY!A$1:B$41,2,0),"")</f>
        <v>環境コマンド</v>
      </c>
      <c r="B18">
        <v>23</v>
      </c>
      <c r="C18" t="s">
        <v>112</v>
      </c>
      <c r="D18" t="str">
        <f>TRACK_PLACE!$A$1&amp;$F$2&amp;"\"&amp;E18&amp;" "&amp;LEFT(C18,33)&amp;".m4a"</f>
        <v>C:\usr\KOEI\Tenshouki95\track\嵐世記\18 時の細波（ゲーム開始時イベント）.m4a</v>
      </c>
      <c r="E18" t="s">
        <v>313</v>
      </c>
    </row>
    <row r="19" spans="1:5" ht="13.5">
      <c r="A19" t="str">
        <f>IF(B19,VLOOKUP(B19,CATEGORY!A$1:B$41,2,0),"")</f>
        <v>死亡・滅亡</v>
      </c>
      <c r="B19">
        <v>29</v>
      </c>
      <c r="C19" t="s">
        <v>113</v>
      </c>
      <c r="D19" t="str">
        <f>TRACK_PLACE!$A$1&amp;$F$2&amp;"\"&amp;E19&amp;" "&amp;LEFT(C19,33)&amp;".m4a"</f>
        <v>C:\usr\KOEI\Tenshouki95\track\嵐世記\19 想い出づる涙（滅亡）.m4a</v>
      </c>
      <c r="E19" t="s">
        <v>314</v>
      </c>
    </row>
    <row r="20" spans="1:5" ht="13.5">
      <c r="A20" t="str">
        <f>IF(B20,VLOOKUP(B20,CATEGORY!A$1:B$41,2,0),"")</f>
        <v>初期設定</v>
      </c>
      <c r="B20">
        <v>22</v>
      </c>
      <c r="C20" t="s">
        <v>114</v>
      </c>
      <c r="D20" t="str">
        <f>TRACK_PLACE!$A$1&amp;$F$2&amp;"\"&amp;E20&amp;" "&amp;LEFT(C20,33)&amp;".m4a"</f>
        <v>C:\usr\KOEI\Tenshouki95\track\嵐世記\20 宵待の風（戦後処理）.m4a</v>
      </c>
      <c r="E20" t="s">
        <v>315</v>
      </c>
    </row>
    <row r="21" spans="1:5" ht="13.5">
      <c r="A21" t="str">
        <f>IF(B21,VLOOKUP(B21,CATEGORY!A$1:B$41,2,0),"")</f>
        <v>九州地方</v>
      </c>
      <c r="B21">
        <v>10</v>
      </c>
      <c r="C21" t="s">
        <v>115</v>
      </c>
      <c r="D21" t="str">
        <f>TRACK_PLACE!$A$1&amp;$F$2&amp;"\"&amp;E21&amp;" "&amp;LEFT(C21,33)&amp;".m4a"</f>
        <v>C:\usr\KOEI\Tenshouki95\track\嵐世記\21 蒲公英（豊作イベント）.m4a</v>
      </c>
      <c r="E21" t="s">
        <v>316</v>
      </c>
    </row>
    <row r="22" spans="1:5" ht="13.5">
      <c r="A22" t="str">
        <f>IF(B22,VLOOKUP(B22,CATEGORY!A$1:B$41,2,0),"")</f>
        <v>死亡・滅亡</v>
      </c>
      <c r="B22">
        <v>29</v>
      </c>
      <c r="C22" t="s">
        <v>116</v>
      </c>
      <c r="D22" t="str">
        <f>TRACK_PLACE!$A$1&amp;$F$2&amp;"\"&amp;E22&amp;" "&amp;LEFT(C22,33)&amp;".m4a"</f>
        <v>C:\usr\KOEI\Tenshouki95\track\嵐世記\22 戸惑いの影（交渉・国人）.m4a</v>
      </c>
      <c r="E22" t="s">
        <v>317</v>
      </c>
    </row>
    <row r="23" spans="1:5" ht="13.5">
      <c r="A23" t="str">
        <f>IF(B23,VLOOKUP(B23,CATEGORY!A$1:B$41,2,0),"")</f>
        <v>死亡・滅亡</v>
      </c>
      <c r="B23">
        <v>29</v>
      </c>
      <c r="C23" t="s">
        <v>117</v>
      </c>
      <c r="D23" t="str">
        <f>TRACK_PLACE!$A$1&amp;$F$2&amp;"\"&amp;E23&amp;" "&amp;LEFT(C23,33)&amp;".m4a"</f>
        <v>C:\usr\KOEI\Tenshouki95\track\嵐世記\23 陽炎の都（イベント）.m4a</v>
      </c>
      <c r="E23" t="s">
        <v>318</v>
      </c>
    </row>
    <row r="24" spans="1:5" ht="13.5">
      <c r="A24" t="str">
        <f>IF(B24,VLOOKUP(B24,CATEGORY!A$1:B$41,2,0),"")</f>
        <v>披露・問答</v>
      </c>
      <c r="B24">
        <v>33</v>
      </c>
      <c r="C24" t="s">
        <v>118</v>
      </c>
      <c r="D24" t="str">
        <f>TRACK_PLACE!$A$1&amp;$F$2&amp;"\"&amp;E24&amp;" "&amp;LEFT(C24,33)&amp;".m4a"</f>
        <v>C:\usr\KOEI\Tenshouki95\track\嵐世記\24 商い人（交渉・商人）.m4a</v>
      </c>
      <c r="E24" t="s">
        <v>319</v>
      </c>
    </row>
    <row r="25" spans="1:5" ht="13.5">
      <c r="A25" t="str">
        <f>IF(B25,VLOOKUP(B25,CATEGORY!A$1:B$41,2,0),"")</f>
        <v>初期設定</v>
      </c>
      <c r="B25">
        <v>22</v>
      </c>
      <c r="C25" t="s">
        <v>119</v>
      </c>
      <c r="D25" t="str">
        <f>TRACK_PLACE!$A$1&amp;$F$2&amp;"\"&amp;E25&amp;" "&amp;LEFT(C25,33)&amp;".m4a"</f>
        <v>C:\usr\KOEI\Tenshouki95\track\嵐世記\25 まだ見ぬ夜明け（初期設定画面）.m4a</v>
      </c>
      <c r="E25" t="s">
        <v>320</v>
      </c>
    </row>
    <row r="26" spans="1:5" ht="13.5">
      <c r="A26" t="str">
        <f>IF(B26,VLOOKUP(B26,CATEGORY!A$1:B$41,2,0),"")</f>
        <v>外交コマンド</v>
      </c>
      <c r="B26">
        <v>26</v>
      </c>
      <c r="C26" t="s">
        <v>120</v>
      </c>
      <c r="D26" t="str">
        <f>TRACK_PLACE!$A$1&amp;$F$2&amp;"\"&amp;E26&amp;" "&amp;LEFT(C26,33)&amp;".m4a"</f>
        <v>C:\usr\KOEI\Tenshouki95\track\嵐世記\26 晩鐘の双璧（交渉・仏教）.m4a</v>
      </c>
      <c r="E26" t="s">
        <v>321</v>
      </c>
    </row>
    <row r="27" spans="1:5" ht="13.5">
      <c r="A27" t="str">
        <f>IF(B27,VLOOKUP(B27,CATEGORY!A$1:B$41,2,0),"")</f>
        <v>死亡・滅亡</v>
      </c>
      <c r="B27">
        <v>29</v>
      </c>
      <c r="C27" t="s">
        <v>121</v>
      </c>
      <c r="D27" t="str">
        <f>TRACK_PLACE!$A$1&amp;$F$2&amp;"\"&amp;E27&amp;" "&amp;LEFT(C27,33)&amp;".m4a"</f>
        <v>C:\usr\KOEI\Tenshouki95\track\嵐世記\27 祈り（交渉・南蛮寺）.m4a</v>
      </c>
      <c r="E27" t="s">
        <v>322</v>
      </c>
    </row>
    <row r="28" ht="13.5">
      <c r="A28">
        <f>IF(B28,VLOOKUP(B28,CATEGORY!A$1:B$41,2,0),"")</f>
      </c>
    </row>
    <row r="29" ht="13.5">
      <c r="A29">
        <f>IF(B29,VLOOKUP(B29,CATEGORY!A$1:B$41,2,0),"")</f>
      </c>
    </row>
    <row r="30" ht="13.5">
      <c r="A30">
        <f>IF(B30,VLOOKUP(B30,CATEGORY!A$1:B$41,2,0),"")</f>
      </c>
    </row>
    <row r="31" ht="13.5">
      <c r="A31">
        <f>IF(B31,VLOOKUP(B31,CATEGORY!A$1:B$41,2,0),"")</f>
      </c>
    </row>
    <row r="32" ht="13.5">
      <c r="A32">
        <f>IF(B32,VLOOKUP(B32,CATEGORY!A$1:B$41,2,0),"")</f>
      </c>
    </row>
    <row r="33" ht="13.5">
      <c r="A33">
        <f>IF(B33,VLOOKUP(B33,CATEGORY!A$1:B$41,2,0),"")</f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F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F50"/>
  <sheetViews>
    <sheetView workbookViewId="0" topLeftCell="A1">
      <selection activeCell="D1" sqref="D1:D30"/>
    </sheetView>
  </sheetViews>
  <sheetFormatPr defaultColWidth="9.00390625" defaultRowHeight="13.5"/>
  <cols>
    <col min="1" max="1" width="12.75390625" style="0" bestFit="1" customWidth="1"/>
    <col min="2" max="2" width="3.50390625" style="0" bestFit="1" customWidth="1"/>
    <col min="3" max="3" width="46.50390625" style="0" bestFit="1" customWidth="1"/>
    <col min="4" max="4" width="91.625" style="0" bestFit="1" customWidth="1"/>
  </cols>
  <sheetData>
    <row r="1" spans="1:5" ht="13.5">
      <c r="A1" t="str">
        <f>IF(B1,VLOOKUP(B1,CATEGORY!A$1:B$41,2,0),"")</f>
        <v>全国統一</v>
      </c>
      <c r="B1">
        <v>30</v>
      </c>
      <c r="C1" t="s">
        <v>184</v>
      </c>
      <c r="D1" t="str">
        <f>TRACK_PLACE!$A$1&amp;$F$2&amp;"\"&amp;E1&amp;" "&amp;LEFT(C1,33)&amp;".m4a"</f>
        <v>C:\usr\KOEI\Tenshouki95\track\蒼天録\01 繚乱の大地(オープニング).m4a</v>
      </c>
      <c r="E1" s="2" t="s">
        <v>309</v>
      </c>
    </row>
    <row r="2" spans="1:6" ht="13.5">
      <c r="A2" t="str">
        <f>IF(B2,VLOOKUP(B2,CATEGORY!A$1:B$41,2,0),"")</f>
        <v>初期設定</v>
      </c>
      <c r="B2">
        <v>22</v>
      </c>
      <c r="C2" t="s">
        <v>185</v>
      </c>
      <c r="D2" t="str">
        <f>TRACK_PLACE!$A$1&amp;$F$2&amp;"\"&amp;E2&amp;" "&amp;LEFT(C2,33)&amp;".m4a"</f>
        <v>C:\usr\KOEI\Tenshouki95\track\蒼天録\02 夜明けの蒼(初期画面).m4a</v>
      </c>
      <c r="E2" s="2" t="s">
        <v>296</v>
      </c>
      <c r="F2" t="str">
        <f ca="1">RIGHT(CELL("filename",B3),LEN(CELL("filename",B3))-FIND("]",CELL("filename",B3)))</f>
        <v>蒼天録</v>
      </c>
    </row>
    <row r="3" spans="1:5" ht="13.5">
      <c r="A3" t="str">
        <f>IF(B3,VLOOKUP(B3,CATEGORY!A$1:B$41,2,0),"")</f>
        <v>環境コマンド</v>
      </c>
      <c r="B3">
        <v>23</v>
      </c>
      <c r="C3" t="s">
        <v>186</v>
      </c>
      <c r="D3" t="str">
        <f>TRACK_PLACE!$A$1&amp;$F$2&amp;"\"&amp;E3&amp;" "&amp;LEFT(C3,33)&amp;".m4a"</f>
        <v>C:\usr\KOEI\Tenshouki95\track\蒼天録\03 まほろばの丘(政略フェイズ・全大名共通).m4a</v>
      </c>
      <c r="E3" s="2" t="s">
        <v>297</v>
      </c>
    </row>
    <row r="4" spans="1:5" ht="13.5">
      <c r="A4" t="str">
        <f>IF(B4,VLOOKUP(B4,CATEGORY!A$1:B$41,2,0),"")</f>
        <v>戦争・信長</v>
      </c>
      <c r="B4">
        <v>18</v>
      </c>
      <c r="C4" t="s">
        <v>187</v>
      </c>
      <c r="D4" t="str">
        <f>TRACK_PLACE!$A$1&amp;$F$2&amp;"\"&amp;E4&amp;" "&amp;LEFT(C4,33)&amp;".m4a"</f>
        <v>C:\usr\KOEI\Tenshouki95\track\蒼天録\04 猛る白狼(軍略フェイズ・織田家専用).m4a</v>
      </c>
      <c r="E4" s="2" t="s">
        <v>298</v>
      </c>
    </row>
    <row r="5" spans="1:5" ht="13.5">
      <c r="A5" t="str">
        <f>IF(B5,VLOOKUP(B5,CATEGORY!A$1:B$41,2,0),"")</f>
        <v>戦争・名将</v>
      </c>
      <c r="B5">
        <v>19</v>
      </c>
      <c r="C5" t="s">
        <v>188</v>
      </c>
      <c r="D5" t="str">
        <f>TRACK_PLACE!$A$1&amp;$F$2&amp;"\"&amp;E5&amp;" "&amp;LEFT(C5,33)&amp;".m4a"</f>
        <v>C:\usr\KOEI\Tenshouki95\track\蒼天録\05 狼煙の社(軍略フェイズ・武田家専用).m4a</v>
      </c>
      <c r="E5" s="2" t="s">
        <v>299</v>
      </c>
    </row>
    <row r="6" spans="1:5" ht="13.5">
      <c r="A6" t="str">
        <f>IF(B6,VLOOKUP(B6,CATEGORY!A$1:B$41,2,0),"")</f>
        <v>戦争・名将</v>
      </c>
      <c r="B6">
        <v>19</v>
      </c>
      <c r="C6" t="s">
        <v>189</v>
      </c>
      <c r="D6" t="str">
        <f>TRACK_PLACE!$A$1&amp;$F$2&amp;"\"&amp;E6&amp;" "&amp;LEFT(C6,33)&amp;".m4a"</f>
        <v>C:\usr\KOEI\Tenshouki95\track\蒼天録\06 孤高なる路(軍略フェイズ・上杉家専用).m4a</v>
      </c>
      <c r="E6" s="2" t="s">
        <v>300</v>
      </c>
    </row>
    <row r="7" spans="1:5" ht="13.5">
      <c r="A7" t="str">
        <f>IF(B7,VLOOKUP(B7,CATEGORY!A$1:B$41,2,0),"")</f>
        <v>戦争・名将</v>
      </c>
      <c r="B7">
        <v>19</v>
      </c>
      <c r="C7" t="s">
        <v>190</v>
      </c>
      <c r="D7" t="str">
        <f>TRACK_PLACE!$A$1&amp;$F$2&amp;"\"&amp;E7&amp;" "&amp;LEFT(C7,33)&amp;".m4a"</f>
        <v>C:\usr\KOEI\Tenshouki95\track\蒼天録\07 老鋭なる戦陣(軍略フェイズ・毛利家専用).m4a</v>
      </c>
      <c r="E7" s="2" t="s">
        <v>301</v>
      </c>
    </row>
    <row r="8" spans="1:5" ht="13.5">
      <c r="A8" t="str">
        <f>IF(B8,VLOOKUP(B8,CATEGORY!A$1:B$41,2,0),"")</f>
        <v>海外貿易港</v>
      </c>
      <c r="B8">
        <v>11</v>
      </c>
      <c r="C8" t="s">
        <v>191</v>
      </c>
      <c r="D8" t="str">
        <f>TRACK_PLACE!$A$1&amp;$F$2&amp;"\"&amp;E8&amp;" "&amp;LEFT(C8,33)&amp;".m4a"</f>
        <v>C:\usr\KOEI\Tenshouki95\track\蒼天録\08 琴弦の旋律(軍略フェイズ・基督教出身者専用).m4a</v>
      </c>
      <c r="E8" s="2" t="s">
        <v>302</v>
      </c>
    </row>
    <row r="9" spans="1:5" ht="13.5">
      <c r="A9" t="str">
        <f>IF(B9,VLOOKUP(B9,CATEGORY!A$1:B$41,2,0),"")</f>
        <v>戦争・冬</v>
      </c>
      <c r="B9">
        <v>17</v>
      </c>
      <c r="C9" t="s">
        <v>192</v>
      </c>
      <c r="D9" t="str">
        <f>TRACK_PLACE!$A$1&amp;$F$2&amp;"\"&amp;E9&amp;" "&amp;LEFT(C9,33)&amp;".m4a"</f>
        <v>C:\usr\KOEI\Tenshouki95\track\蒼天録\09 魔利支天と共に(軍略フェイズ・仏教出身者専用).m4a</v>
      </c>
      <c r="E9" s="2" t="s">
        <v>303</v>
      </c>
    </row>
    <row r="10" spans="1:5" ht="13.5">
      <c r="A10" t="str">
        <f>IF(B10,VLOOKUP(B10,CATEGORY!A$1:B$41,2,0),"")</f>
        <v>披露・茶会</v>
      </c>
      <c r="B10">
        <v>31</v>
      </c>
      <c r="C10" t="s">
        <v>193</v>
      </c>
      <c r="D10" t="str">
        <f>TRACK_PLACE!$A$1&amp;$F$2&amp;"\"&amp;E10&amp;" "&amp;LEFT(C10,33)&amp;".m4a"</f>
        <v>C:\usr\KOEI\Tenshouki95\track\蒼天録\10 萌黄なる足音(軍略フェイズ・高家出身者用).m4a</v>
      </c>
      <c r="E10" s="2" t="s">
        <v>304</v>
      </c>
    </row>
    <row r="11" spans="1:5" ht="13.5">
      <c r="A11" t="str">
        <f>IF(B11,VLOOKUP(B11,CATEGORY!A$1:B$41,2,0),"")</f>
        <v>戦争・冬</v>
      </c>
      <c r="B11">
        <v>17</v>
      </c>
      <c r="C11" t="s">
        <v>194</v>
      </c>
      <c r="D11" t="str">
        <f>TRACK_PLACE!$A$1&amp;$F$2&amp;"\"&amp;E11&amp;" "&amp;LEFT(C11,33)&amp;".m4a"</f>
        <v>C:\usr\KOEI\Tenshouki95\track\蒼天録\11 炎舞の望(軍略フェイズ・一般用).m4a</v>
      </c>
      <c r="E11" s="2" t="s">
        <v>305</v>
      </c>
    </row>
    <row r="12" spans="1:5" ht="13.5">
      <c r="A12" t="str">
        <f>IF(B12,VLOOKUP(B12,CATEGORY!A$1:B$41,2,0),"")</f>
        <v>戦争・コマンド</v>
      </c>
      <c r="B12">
        <v>13</v>
      </c>
      <c r="C12" t="s">
        <v>195</v>
      </c>
      <c r="D12" t="str">
        <f>TRACK_PLACE!$A$1&amp;$F$2&amp;"\"&amp;E12&amp;" "&amp;LEFT(C12,33)&amp;".m4a"</f>
        <v>C:\usr\KOEI\Tenshouki95\track\蒼天録\12 動乱の兆し(野戦前の軍議).m4a</v>
      </c>
      <c r="E12" s="2" t="s">
        <v>306</v>
      </c>
    </row>
    <row r="13" spans="1:5" ht="13.5">
      <c r="A13" t="str">
        <f>IF(B13,VLOOKUP(B13,CATEGORY!A$1:B$41,2,0),"")</f>
        <v>戦争・夏</v>
      </c>
      <c r="B13">
        <v>15</v>
      </c>
      <c r="C13" t="s">
        <v>196</v>
      </c>
      <c r="D13" t="str">
        <f>TRACK_PLACE!$A$1&amp;$F$2&amp;"\"&amp;E13&amp;" "&amp;LEFT(C13,33)&amp;".m4a"</f>
        <v>C:\usr\KOEI\Tenshouki95\track\蒼天録\13 流転の戦局(野戦１).m4a</v>
      </c>
      <c r="E13" s="2" t="s">
        <v>307</v>
      </c>
    </row>
    <row r="14" spans="1:5" ht="13.5">
      <c r="A14" t="str">
        <f>IF(B14,VLOOKUP(B14,CATEGORY!A$1:B$41,2,0),"")</f>
        <v>戦争・春</v>
      </c>
      <c r="B14">
        <v>14</v>
      </c>
      <c r="C14" t="s">
        <v>197</v>
      </c>
      <c r="D14" t="str">
        <f>TRACK_PLACE!$A$1&amp;$F$2&amp;"\"&amp;E14&amp;" "&amp;LEFT(C14,33)&amp;".m4a"</f>
        <v>C:\usr\KOEI\Tenshouki95\track\蒼天録\14 激震の果てに(野戦２).m4a</v>
      </c>
      <c r="E14" s="2" t="s">
        <v>308</v>
      </c>
    </row>
    <row r="15" spans="1:5" ht="13.5">
      <c r="A15" t="str">
        <f>IF(B15,VLOOKUP(B15,CATEGORY!A$1:B$41,2,0),"")</f>
        <v>戦争・緊迫</v>
      </c>
      <c r="B15">
        <v>20</v>
      </c>
      <c r="C15" t="s">
        <v>198</v>
      </c>
      <c r="D15" t="str">
        <f>TRACK_PLACE!$A$1&amp;$F$2&amp;"\"&amp;E15&amp;" "&amp;LEFT(C15,33)&amp;".m4a"</f>
        <v>C:\usr\KOEI\Tenshouki95\track\蒼天録\15 戦いの言霊(篭城戦１).m4a</v>
      </c>
      <c r="E15" s="2" t="s">
        <v>310</v>
      </c>
    </row>
    <row r="16" spans="1:5" ht="13.5">
      <c r="A16" t="str">
        <f>IF(B16,VLOOKUP(B16,CATEGORY!A$1:B$41,2,0),"")</f>
        <v>戦争・冬</v>
      </c>
      <c r="B16">
        <v>17</v>
      </c>
      <c r="C16" t="s">
        <v>199</v>
      </c>
      <c r="D16" t="str">
        <f>TRACK_PLACE!$A$1&amp;$F$2&amp;"\"&amp;E16&amp;" "&amp;LEFT(C16,33)&amp;".m4a"</f>
        <v>C:\usr\KOEI\Tenshouki95\track\蒼天録\16 逆巻く戦局(篭城戦２).m4a</v>
      </c>
      <c r="E16" s="2" t="s">
        <v>311</v>
      </c>
    </row>
    <row r="17" spans="1:5" ht="13.5">
      <c r="A17" t="str">
        <f>IF(B17,VLOOKUP(B17,CATEGORY!A$1:B$41,2,0),"")</f>
        <v>海外貿易港</v>
      </c>
      <c r="B17">
        <v>11</v>
      </c>
      <c r="C17" t="s">
        <v>200</v>
      </c>
      <c r="D17" t="str">
        <f>TRACK_PLACE!$A$1&amp;$F$2&amp;"\"&amp;E17&amp;" "&amp;LEFT(C17,33)&amp;".m4a"</f>
        <v>C:\usr\KOEI\Tenshouki95\track\蒼天録\17 光臨の大地へ(全国統一エンディング・大名).m4a</v>
      </c>
      <c r="E17" s="2" t="s">
        <v>312</v>
      </c>
    </row>
    <row r="18" spans="1:5" ht="13.5">
      <c r="A18" t="str">
        <f>IF(B18,VLOOKUP(B18,CATEGORY!A$1:B$41,2,0),"")</f>
        <v>海外貿易港</v>
      </c>
      <c r="B18">
        <v>11</v>
      </c>
      <c r="C18" t="s">
        <v>201</v>
      </c>
      <c r="D18" t="str">
        <f>TRACK_PLACE!$A$1&amp;$F$2&amp;"\"&amp;E18&amp;" "&amp;LEFT(C18,33)&amp;".m4a"</f>
        <v>C:\usr\KOEI\Tenshouki95\track\蒼天録\18 ぬくもりの春(全国統一エンディング・家臣).m4a</v>
      </c>
      <c r="E18" s="2" t="s">
        <v>313</v>
      </c>
    </row>
    <row r="19" spans="1:5" ht="13.5">
      <c r="A19" t="str">
        <f>IF(B19,VLOOKUP(B19,CATEGORY!A$1:B$41,2,0),"")</f>
        <v>安土城</v>
      </c>
      <c r="B19">
        <v>12</v>
      </c>
      <c r="C19" t="s">
        <v>202</v>
      </c>
      <c r="D19" t="str">
        <f>TRACK_PLACE!$A$1&amp;$F$2&amp;"\"&amp;E19&amp;" "&amp;LEFT(C19,33)&amp;".m4a"</f>
        <v>C:\usr\KOEI\Tenshouki95\track\蒼天録\19 刻の舞人(エンディング).m4a</v>
      </c>
      <c r="E19" s="2" t="s">
        <v>314</v>
      </c>
    </row>
    <row r="20" spans="1:5" ht="13.5">
      <c r="A20" t="str">
        <f>IF(B20,VLOOKUP(B20,CATEGORY!A$1:B$41,2,0),"")</f>
        <v>外交コマンド</v>
      </c>
      <c r="B20">
        <v>26</v>
      </c>
      <c r="C20" t="s">
        <v>203</v>
      </c>
      <c r="D20" t="str">
        <f>TRACK_PLACE!$A$1&amp;$F$2&amp;"\"&amp;E20&amp;" "&amp;LEFT(C20,33)&amp;".m4a"</f>
        <v>C:\usr\KOEI\Tenshouki95\track\蒼天録\20 虚光の渦中(幕府との交渉).m4a</v>
      </c>
      <c r="E20" s="2" t="s">
        <v>315</v>
      </c>
    </row>
    <row r="21" spans="1:5" ht="13.5">
      <c r="A21" t="str">
        <f>IF(B21,VLOOKUP(B21,CATEGORY!A$1:B$41,2,0),"")</f>
        <v>外交コマンド</v>
      </c>
      <c r="B21">
        <v>26</v>
      </c>
      <c r="C21" t="s">
        <v>204</v>
      </c>
      <c r="D21" t="str">
        <f>TRACK_PLACE!$A$1&amp;$F$2&amp;"\"&amp;E21&amp;" "&amp;LEFT(C21,33)&amp;".m4a"</f>
        <v>C:\usr\KOEI\Tenshouki95\track\蒼天録\21 雅なる帝(朝廷との交渉).m4a</v>
      </c>
      <c r="E21" s="2" t="s">
        <v>316</v>
      </c>
    </row>
    <row r="22" spans="1:5" ht="13.5">
      <c r="A22" t="str">
        <f>IF(B22,VLOOKUP(B22,CATEGORY!A$1:B$41,2,0),"")</f>
        <v>披露・問答</v>
      </c>
      <c r="B22">
        <v>33</v>
      </c>
      <c r="C22" t="s">
        <v>205</v>
      </c>
      <c r="D22" t="str">
        <f>TRACK_PLACE!$A$1&amp;$F$2&amp;"\"&amp;E22&amp;" "&amp;LEFT(C22,33)&amp;".m4a"</f>
        <v>C:\usr\KOEI\Tenshouki95\track\蒼天録\22 雄叫びの大地(諸勢力交渉汎用 -国人・仏教・水軍-).m4a</v>
      </c>
      <c r="E22" s="2" t="s">
        <v>317</v>
      </c>
    </row>
    <row r="23" spans="1:5" ht="13.5">
      <c r="A23" t="str">
        <f>IF(B23,VLOOKUP(B23,CATEGORY!A$1:B$41,2,0),"")</f>
        <v>海外貿易港</v>
      </c>
      <c r="B23">
        <v>11</v>
      </c>
      <c r="C23" t="s">
        <v>206</v>
      </c>
      <c r="D23" t="str">
        <f>TRACK_PLACE!$A$1&amp;$F$2&amp;"\"&amp;E23&amp;" "&amp;LEFT(C23,33)&amp;".m4a"</f>
        <v>C:\usr\KOEI\Tenshouki95\track\蒼天録\23 光の啓示(基督教勢力との交渉).m4a</v>
      </c>
      <c r="E23" s="2" t="s">
        <v>318</v>
      </c>
    </row>
    <row r="24" spans="1:5" ht="13.5">
      <c r="A24" t="str">
        <f>IF(B24,VLOOKUP(B24,CATEGORY!A$1:B$41,2,0),"")</f>
        <v>講義コマンド</v>
      </c>
      <c r="B24">
        <v>24</v>
      </c>
      <c r="C24" t="s">
        <v>207</v>
      </c>
      <c r="D24" t="str">
        <f>TRACK_PLACE!$A$1&amp;$F$2&amp;"\"&amp;E24&amp;" "&amp;LEFT(C24,33)&amp;".m4a"</f>
        <v>C:\usr\KOEI\Tenshouki95\track\蒼天録\24 市人の笑み(商人との交渉・取引).m4a</v>
      </c>
      <c r="E24" s="2" t="s">
        <v>319</v>
      </c>
    </row>
    <row r="25" spans="1:5" ht="13.5">
      <c r="A25" t="str">
        <f>IF(B25,VLOOKUP(B25,CATEGORY!A$1:B$41,2,0),"")</f>
        <v>環境コマンド</v>
      </c>
      <c r="B25">
        <v>23</v>
      </c>
      <c r="C25" t="s">
        <v>208</v>
      </c>
      <c r="D25" t="str">
        <f>TRACK_PLACE!$A$1&amp;$F$2&amp;"\"&amp;E25&amp;" "&amp;LEFT(C25,33)&amp;".m4a"</f>
        <v>C:\usr\KOEI\Tenshouki95\track\蒼天録\25 草陰の睡(忍者の里との交渉).m4a</v>
      </c>
      <c r="E25" s="2" t="s">
        <v>320</v>
      </c>
    </row>
    <row r="26" spans="1:5" ht="13.5">
      <c r="A26" t="str">
        <f>IF(B26,VLOOKUP(B26,CATEGORY!A$1:B$41,2,0),"")</f>
        <v>戦争・緊迫</v>
      </c>
      <c r="B26">
        <v>20</v>
      </c>
      <c r="C26" t="s">
        <v>209</v>
      </c>
      <c r="D26" t="str">
        <f>TRACK_PLACE!$A$1&amp;$F$2&amp;"\"&amp;E26&amp;" "&amp;LEFT(C26,33)&amp;".m4a"</f>
        <v>C:\usr\KOEI\Tenshouki95\track\蒼天録\26 血海の死闘(忍者戦闘).m4a</v>
      </c>
      <c r="E26" s="2" t="s">
        <v>321</v>
      </c>
    </row>
    <row r="27" spans="1:5" ht="13.5">
      <c r="A27" t="str">
        <f>IF(B27,VLOOKUP(B27,CATEGORY!A$1:B$41,2,0),"")</f>
        <v>環境コマンド</v>
      </c>
      <c r="B27">
        <v>23</v>
      </c>
      <c r="C27" t="s">
        <v>210</v>
      </c>
      <c r="D27" t="str">
        <f>TRACK_PLACE!$A$1&amp;$F$2&amp;"\"&amp;E27&amp;" "&amp;LEFT(C27,33)&amp;".m4a"</f>
        <v>C:\usr\KOEI\Tenshouki95\track\蒼天録\27 紅の薄様(イベント用１).m4a</v>
      </c>
      <c r="E27" s="2" t="s">
        <v>322</v>
      </c>
    </row>
    <row r="28" spans="1:5" ht="13.5">
      <c r="A28" t="str">
        <f>IF(B28,VLOOKUP(B28,CATEGORY!A$1:B$41,2,0),"")</f>
        <v>環境コマンド</v>
      </c>
      <c r="B28">
        <v>23</v>
      </c>
      <c r="C28" t="s">
        <v>211</v>
      </c>
      <c r="D28" t="str">
        <f>TRACK_PLACE!$A$1&amp;$F$2&amp;"\"&amp;E28&amp;" "&amp;LEFT(C28,33)&amp;".m4a"</f>
        <v>C:\usr\KOEI\Tenshouki95\track\蒼天録\28 悲しみの内壁(イベント用２).m4a</v>
      </c>
      <c r="E28" s="2" t="s">
        <v>323</v>
      </c>
    </row>
    <row r="29" spans="1:5" ht="13.5">
      <c r="A29" t="str">
        <f>IF(B29,VLOOKUP(B29,CATEGORY!A$1:B$41,2,0),"")</f>
        <v>死亡・滅亡</v>
      </c>
      <c r="B29">
        <v>29</v>
      </c>
      <c r="C29" t="s">
        <v>212</v>
      </c>
      <c r="D29" t="str">
        <f>TRACK_PLACE!$A$1&amp;$F$2&amp;"\"&amp;E29&amp;" "&amp;LEFT(C29,33)&amp;".m4a"</f>
        <v>C:\usr\KOEI\Tenshouki95\track\蒼天録\29 佇む水面(イベント用３).m4a</v>
      </c>
      <c r="E29" s="2" t="s">
        <v>324</v>
      </c>
    </row>
    <row r="30" spans="1:5" ht="13.5">
      <c r="A30" t="str">
        <f>IF(B30,VLOOKUP(B30,CATEGORY!A$1:B$41,2,0),"")</f>
        <v>死亡・滅亡</v>
      </c>
      <c r="B30">
        <v>29</v>
      </c>
      <c r="C30" t="s">
        <v>213</v>
      </c>
      <c r="D30" t="str">
        <f>TRACK_PLACE!$A$1&amp;$F$2&amp;"\"&amp;E30&amp;" "&amp;LEFT(C30,33)&amp;".m4a"</f>
        <v>C:\usr\KOEI\Tenshouki95\track\蒼天録\30 黄泉つ平坂(イベント用４).m4a</v>
      </c>
      <c r="E30" s="2" t="s">
        <v>325</v>
      </c>
    </row>
    <row r="31" ht="13.5">
      <c r="A31">
        <f>IF(B31,VLOOKUP(B31,CATEGORY!A$1:B$41,2,0),"")</f>
      </c>
    </row>
    <row r="32" ht="13.5">
      <c r="A32">
        <f>IF(B32,VLOOKUP(B32,CATEGORY!A$1:B$41,2,0),"")</f>
      </c>
    </row>
    <row r="33" ht="13.5">
      <c r="A33">
        <f>IF(B33,VLOOKUP(B33,CATEGORY!A$1:B$41,2,0),"")</f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D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F50"/>
  <sheetViews>
    <sheetView workbookViewId="0" topLeftCell="A1">
      <selection activeCell="D39" sqref="D39"/>
    </sheetView>
  </sheetViews>
  <sheetFormatPr defaultColWidth="9.00390625" defaultRowHeight="13.5"/>
  <cols>
    <col min="1" max="1" width="14.125" style="0" bestFit="1" customWidth="1"/>
    <col min="2" max="2" width="3.50390625" style="0" bestFit="1" customWidth="1"/>
    <col min="3" max="3" width="34.25390625" style="0" bestFit="1" customWidth="1"/>
    <col min="4" max="4" width="81.50390625" style="0" bestFit="1" customWidth="1"/>
  </cols>
  <sheetData>
    <row r="1" spans="1:5" ht="13.5">
      <c r="A1" t="str">
        <f>IF(B1,VLOOKUP(B1,CATEGORY!A$1:B$41,2,0),"")</f>
        <v>初期設定</v>
      </c>
      <c r="B1">
        <v>22</v>
      </c>
      <c r="C1" t="s">
        <v>151</v>
      </c>
      <c r="D1" t="str">
        <f>TRACK_PLACE!$A$1&amp;$F$2&amp;"\"&amp;E1&amp;" "&amp;LEFT(C1,33)&amp;".m4a"</f>
        <v>C:\usr\KOEI\Tenshouki95\track\天下創世\01 狂乱の疾風(オープニング).m4a</v>
      </c>
      <c r="E1" t="s">
        <v>309</v>
      </c>
    </row>
    <row r="2" spans="1:6" ht="13.5">
      <c r="A2" t="str">
        <f>IF(B2,VLOOKUP(B2,CATEGORY!A$1:B$41,2,0),"")</f>
        <v>初期設定</v>
      </c>
      <c r="B2">
        <v>22</v>
      </c>
      <c r="C2" t="s">
        <v>152</v>
      </c>
      <c r="D2" t="str">
        <f>TRACK_PLACE!$A$1&amp;$F$2&amp;"\"&amp;E2&amp;" "&amp;LEFT(C2,33)&amp;".m4a"</f>
        <v>C:\usr\KOEI\Tenshouki95\track\天下創世\02 夢枕(初期設定).m4a</v>
      </c>
      <c r="E2" t="s">
        <v>439</v>
      </c>
      <c r="F2" t="str">
        <f ca="1">RIGHT(CELL("filename",B3),LEN(CELL("filename",B3))-FIND("]",CELL("filename",B3)))</f>
        <v>天下創世</v>
      </c>
    </row>
    <row r="3" spans="1:5" ht="13.5">
      <c r="A3" t="str">
        <f>IF(B3,VLOOKUP(B3,CATEGORY!A$1:B$41,2,0),"")</f>
        <v>東海地方</v>
      </c>
      <c r="B3">
        <v>3</v>
      </c>
      <c r="C3" t="s">
        <v>153</v>
      </c>
      <c r="D3" t="str">
        <f>TRACK_PLACE!$A$1&amp;$F$2&amp;"\"&amp;E3&amp;" "&amp;LEFT(C3,33)&amp;".m4a"</f>
        <v>C:\usr\KOEI\Tenshouki95\track\天下創世\03 凪の風、微か(小大名).m4a</v>
      </c>
      <c r="E3" t="s">
        <v>297</v>
      </c>
    </row>
    <row r="4" spans="1:5" ht="13.5">
      <c r="A4" t="str">
        <f>IF(B4,VLOOKUP(B4,CATEGORY!A$1:B$41,2,0),"")</f>
        <v>甲州地方</v>
      </c>
      <c r="B4">
        <v>4</v>
      </c>
      <c r="C4" t="s">
        <v>154</v>
      </c>
      <c r="D4" t="str">
        <f>TRACK_PLACE!$A$1&amp;$F$2&amp;"\"&amp;E4&amp;" "&amp;LEFT(C4,33)&amp;".m4a"</f>
        <v>C:\usr\KOEI\Tenshouki95\track\天下創世\04 動乱の予兆(大大名).m4a</v>
      </c>
      <c r="E4" t="s">
        <v>298</v>
      </c>
    </row>
    <row r="5" spans="1:5" ht="13.5">
      <c r="A5" t="str">
        <f>IF(B5,VLOOKUP(B5,CATEGORY!A$1:B$41,2,0),"")</f>
        <v>近畿地方</v>
      </c>
      <c r="B5">
        <v>6</v>
      </c>
      <c r="C5" t="s">
        <v>155</v>
      </c>
      <c r="D5" t="str">
        <f>TRACK_PLACE!$A$1&amp;$F$2&amp;"\"&amp;E5&amp;" "&amp;LEFT(C5,33)&amp;".m4a"</f>
        <v>C:\usr\KOEI\Tenshouki95\track\天下創世\05 策士の群れ(群雄).m4a</v>
      </c>
      <c r="E5" t="s">
        <v>299</v>
      </c>
    </row>
    <row r="6" spans="1:5" ht="13.5">
      <c r="A6" t="str">
        <f>IF(B6,VLOOKUP(B6,CATEGORY!A$1:B$41,2,0),"")</f>
        <v>北陸地方</v>
      </c>
      <c r="B6">
        <v>5</v>
      </c>
      <c r="C6" t="s">
        <v>156</v>
      </c>
      <c r="D6" t="str">
        <f>TRACK_PLACE!$A$1&amp;$F$2&amp;"\"&amp;E6&amp;" "&amp;LEFT(C6,33)&amp;".m4a"</f>
        <v>C:\usr\KOEI\Tenshouki95\track\天下創世\06 正道貫き空(信長).m4a</v>
      </c>
      <c r="E6" t="s">
        <v>300</v>
      </c>
    </row>
    <row r="7" spans="1:5" ht="13.5">
      <c r="A7" t="str">
        <f>IF(B7,VLOOKUP(B7,CATEGORY!A$1:B$41,2,0),"")</f>
        <v>北陸地方</v>
      </c>
      <c r="B7">
        <v>5</v>
      </c>
      <c r="C7" t="s">
        <v>157</v>
      </c>
      <c r="D7" t="str">
        <f>TRACK_PLACE!$A$1&amp;$F$2&amp;"\"&amp;E7&amp;" "&amp;LEFT(C7,33)&amp;".m4a"</f>
        <v>C:\usr\KOEI\Tenshouki95\track\天下創世\07 武士の唸り(謙信).m4a</v>
      </c>
      <c r="E7" t="s">
        <v>301</v>
      </c>
    </row>
    <row r="8" spans="1:5" ht="13.5">
      <c r="A8" t="str">
        <f>IF(B8,VLOOKUP(B8,CATEGORY!A$1:B$41,2,0),"")</f>
        <v>甲州地方</v>
      </c>
      <c r="B8">
        <v>4</v>
      </c>
      <c r="C8" t="s">
        <v>158</v>
      </c>
      <c r="D8" t="str">
        <f>TRACK_PLACE!$A$1&amp;$F$2&amp;"\"&amp;E8&amp;" "&amp;LEFT(C8,33)&amp;".m4a"</f>
        <v>C:\usr\KOEI\Tenshouki95\track\天下創世\08 消え行く轍(武田).m4a</v>
      </c>
      <c r="E8" t="s">
        <v>302</v>
      </c>
    </row>
    <row r="9" spans="1:5" ht="13.5">
      <c r="A9" t="str">
        <f>IF(B9,VLOOKUP(B9,CATEGORY!A$1:B$41,2,0),"")</f>
        <v>京都･御所</v>
      </c>
      <c r="B9">
        <v>36</v>
      </c>
      <c r="C9" t="s">
        <v>159</v>
      </c>
      <c r="D9" t="str">
        <f>TRACK_PLACE!$A$1&amp;$F$2&amp;"\"&amp;E9&amp;" "&amp;LEFT(C9,33)&amp;".m4a"</f>
        <v>C:\usr\KOEI\Tenshouki95\track\天下創世\09 ここに我あり(覇者).m4a</v>
      </c>
      <c r="E9" t="s">
        <v>303</v>
      </c>
    </row>
    <row r="10" spans="1:5" ht="13.5">
      <c r="A10" t="str">
        <f>IF(B10,VLOOKUP(B10,CATEGORY!A$1:B$41,2,0),"")</f>
        <v>京都･御所</v>
      </c>
      <c r="B10">
        <v>36</v>
      </c>
      <c r="C10" t="s">
        <v>160</v>
      </c>
      <c r="D10" t="str">
        <f>TRACK_PLACE!$A$1&amp;$F$2&amp;"\"&amp;E10&amp;" "&amp;LEFT(C10,33)&amp;".m4a"</f>
        <v>C:\usr\KOEI\Tenshouki95\track\天下創世\10 一握の泪(将軍・関白).m4a</v>
      </c>
      <c r="E10" t="s">
        <v>304</v>
      </c>
    </row>
    <row r="11" spans="1:5" ht="13.5">
      <c r="A11" t="str">
        <f>IF(B11,VLOOKUP(B11,CATEGORY!A$1:B$41,2,0),"")</f>
        <v>山陰地方</v>
      </c>
      <c r="B11">
        <v>8</v>
      </c>
      <c r="C11" t="s">
        <v>161</v>
      </c>
      <c r="D11" t="str">
        <f>TRACK_PLACE!$A$1&amp;$F$2&amp;"\"&amp;E11&amp;" "&amp;LEFT(C11,33)&amp;".m4a"</f>
        <v>C:\usr\KOEI\Tenshouki95\track\天下創世\11 孤高への動脈(天下人).m4a</v>
      </c>
      <c r="E11" t="s">
        <v>305</v>
      </c>
    </row>
    <row r="12" spans="1:5" ht="13.5">
      <c r="A12" t="str">
        <f>IF(B12,VLOOKUP(B12,CATEGORY!A$1:B$41,2,0),"")</f>
        <v>環境コマンド</v>
      </c>
      <c r="B12">
        <v>23</v>
      </c>
      <c r="C12" t="s">
        <v>162</v>
      </c>
      <c r="D12" t="str">
        <f>TRACK_PLACE!$A$1&amp;$F$2&amp;"\"&amp;E12&amp;" "&amp;LEFT(C12,33)&amp;".m4a"</f>
        <v>C:\usr\KOEI\Tenshouki95\track\天下創世\12 逆巻く危惧の感(イベント).m4a</v>
      </c>
      <c r="E12" t="s">
        <v>306</v>
      </c>
    </row>
    <row r="13" spans="1:5" ht="13.5">
      <c r="A13" t="str">
        <f>IF(B13,VLOOKUP(B13,CATEGORY!A$1:B$41,2,0),"")</f>
        <v>環境コマンド</v>
      </c>
      <c r="B13">
        <v>23</v>
      </c>
      <c r="C13" t="s">
        <v>163</v>
      </c>
      <c r="D13" t="str">
        <f>TRACK_PLACE!$A$1&amp;$F$2&amp;"\"&amp;E13&amp;" "&amp;LEFT(C13,33)&amp;".m4a"</f>
        <v>C:\usr\KOEI\Tenshouki95\track\天下創世\13 緩やかなる四季(感銘).m4a</v>
      </c>
      <c r="E13" t="s">
        <v>307</v>
      </c>
    </row>
    <row r="14" spans="1:5" ht="13.5">
      <c r="A14" t="str">
        <f>IF(B14,VLOOKUP(B14,CATEGORY!A$1:B$41,2,0),"")</f>
        <v>戦争・コマンド</v>
      </c>
      <c r="B14">
        <v>13</v>
      </c>
      <c r="C14" t="s">
        <v>164</v>
      </c>
      <c r="D14" t="str">
        <f>TRACK_PLACE!$A$1&amp;$F$2&amp;"\"&amp;E14&amp;" "&amp;LEFT(C14,33)&amp;".m4a"</f>
        <v>C:\usr\KOEI\Tenshouki95\track\天下創世\14 想い、遥か(戦争準備).m4a</v>
      </c>
      <c r="E14" t="s">
        <v>308</v>
      </c>
    </row>
    <row r="15" spans="1:5" ht="13.5">
      <c r="A15" t="str">
        <f>IF(B15,VLOOKUP(B15,CATEGORY!A$1:B$41,2,0),"")</f>
        <v>戦争・緊迫</v>
      </c>
      <c r="B15">
        <v>20</v>
      </c>
      <c r="C15" t="s">
        <v>165</v>
      </c>
      <c r="D15" t="str">
        <f>TRACK_PLACE!$A$1&amp;$F$2&amp;"\"&amp;E15&amp;" "&amp;LEFT(C15,33)&amp;".m4a"</f>
        <v>C:\usr\KOEI\Tenshouki95\track\天下創世\15 暁の騎戦(戦闘劣勢).m4a</v>
      </c>
      <c r="E15" t="s">
        <v>310</v>
      </c>
    </row>
    <row r="16" spans="1:5" ht="13.5">
      <c r="A16" t="str">
        <f>IF(B16,VLOOKUP(B16,CATEGORY!A$1:B$41,2,0),"")</f>
        <v>戦争・秋</v>
      </c>
      <c r="B16">
        <v>16</v>
      </c>
      <c r="C16" t="s">
        <v>166</v>
      </c>
      <c r="D16" t="str">
        <f>TRACK_PLACE!$A$1&amp;$F$2&amp;"\"&amp;E16&amp;" "&amp;LEFT(C16,33)&amp;".m4a"</f>
        <v>C:\usr\KOEI\Tenshouki95\track\天下創世\16 血の対峙(野戦).m4a</v>
      </c>
      <c r="E16" t="s">
        <v>311</v>
      </c>
    </row>
    <row r="17" spans="1:5" ht="13.5">
      <c r="A17" t="str">
        <f>IF(B17,VLOOKUP(B17,CATEGORY!A$1:B$41,2,0),"")</f>
        <v>戦争・冬</v>
      </c>
      <c r="B17">
        <v>17</v>
      </c>
      <c r="C17" t="s">
        <v>167</v>
      </c>
      <c r="D17" t="str">
        <f>TRACK_PLACE!$A$1&amp;$F$2&amp;"\"&amp;E17&amp;" "&amp;LEFT(C17,33)&amp;".m4a"</f>
        <v>C:\usr\KOEI\Tenshouki95\track\天下創世\17 雲泥の血戦(決戦).m4a</v>
      </c>
      <c r="E17" t="s">
        <v>312</v>
      </c>
    </row>
    <row r="18" spans="1:5" ht="13.5">
      <c r="A18" t="str">
        <f>IF(B18,VLOOKUP(B18,CATEGORY!A$1:B$41,2,0),"")</f>
        <v>戦争・冬</v>
      </c>
      <c r="B18">
        <v>17</v>
      </c>
      <c r="C18" t="s">
        <v>168</v>
      </c>
      <c r="D18" t="str">
        <f>TRACK_PLACE!$A$1&amp;$F$2&amp;"\"&amp;E18&amp;" "&amp;LEFT(C18,33)&amp;".m4a"</f>
        <v>C:\usr\KOEI\Tenshouki95\track\天下創世\18 凍てつく吐息(冬戦争).m4a</v>
      </c>
      <c r="E18" t="s">
        <v>313</v>
      </c>
    </row>
    <row r="19" spans="1:5" ht="13.5">
      <c r="A19" t="str">
        <f>IF(B19,VLOOKUP(B19,CATEGORY!A$1:B$41,2,0),"")</f>
        <v>戦争・緊迫</v>
      </c>
      <c r="B19">
        <v>20</v>
      </c>
      <c r="C19" t="s">
        <v>169</v>
      </c>
      <c r="D19" t="str">
        <f>TRACK_PLACE!$A$1&amp;$F$2&amp;"\"&amp;E19&amp;" "&amp;LEFT(C19,33)&amp;".m4a"</f>
        <v>C:\usr\KOEI\Tenshouki95\track\天下創世\19 仰天の刻(篭城戦).m4a</v>
      </c>
      <c r="E19" t="s">
        <v>314</v>
      </c>
    </row>
    <row r="20" spans="1:5" ht="13.5">
      <c r="A20" t="str">
        <f>IF(B20,VLOOKUP(B20,CATEGORY!A$1:B$41,2,0),"")</f>
        <v>戦争・緊迫</v>
      </c>
      <c r="B20">
        <v>20</v>
      </c>
      <c r="C20" t="s">
        <v>170</v>
      </c>
      <c r="D20" t="str">
        <f>TRACK_PLACE!$A$1&amp;$F$2&amp;"\"&amp;E20&amp;" "&amp;LEFT(C20,33)&amp;".m4a"</f>
        <v>C:\usr\KOEI\Tenshouki95\track\天下創世\20 滴る呻きの果て(火縄銃付きの篭城戦).m4a</v>
      </c>
      <c r="E20" t="s">
        <v>315</v>
      </c>
    </row>
    <row r="21" spans="1:5" ht="13.5">
      <c r="A21" t="str">
        <f>IF(B21,VLOOKUP(B21,CATEGORY!A$1:B$41,2,0),"")</f>
        <v>戦争・夏</v>
      </c>
      <c r="B21">
        <v>15</v>
      </c>
      <c r="C21" t="s">
        <v>171</v>
      </c>
      <c r="D21" t="str">
        <f>TRACK_PLACE!$A$1&amp;$F$2&amp;"\"&amp;E21&amp;" "&amp;LEFT(C21,33)&amp;".m4a"</f>
        <v>C:\usr\KOEI\Tenshouki95\track\天下創世\21 激震の活路(戦闘優勢).m4a</v>
      </c>
      <c r="E21" t="s">
        <v>316</v>
      </c>
    </row>
    <row r="22" spans="1:5" ht="13.5">
      <c r="A22" t="str">
        <f>IF(B22,VLOOKUP(B22,CATEGORY!A$1:B$41,2,0),"")</f>
        <v>全国統一</v>
      </c>
      <c r="B22">
        <v>30</v>
      </c>
      <c r="C22" t="s">
        <v>172</v>
      </c>
      <c r="D22" t="str">
        <f>TRACK_PLACE!$A$1&amp;$F$2&amp;"\"&amp;E22&amp;" "&amp;LEFT(C22,33)&amp;".m4a"</f>
        <v>C:\usr\KOEI\Tenshouki95\track\天下創世\22 滾る血潮(援軍感謝).m4a</v>
      </c>
      <c r="E22" t="s">
        <v>317</v>
      </c>
    </row>
    <row r="23" spans="1:5" ht="13.5">
      <c r="A23" t="str">
        <f>IF(B23,VLOOKUP(B23,CATEGORY!A$1:B$41,2,0),"")</f>
        <v>死亡・滅亡</v>
      </c>
      <c r="B23">
        <v>29</v>
      </c>
      <c r="C23" t="s">
        <v>173</v>
      </c>
      <c r="D23" t="str">
        <f>TRACK_PLACE!$A$1&amp;$F$2&amp;"\"&amp;E23&amp;" "&amp;LEFT(C23,33)&amp;".m4a"</f>
        <v>C:\usr\KOEI\Tenshouki95\track\天下創世\23 散りゆく華(処遇憂慮).m4a</v>
      </c>
      <c r="E23" t="s">
        <v>318</v>
      </c>
    </row>
    <row r="24" spans="1:5" ht="13.5">
      <c r="A24" t="str">
        <f>IF(B24,VLOOKUP(B24,CATEGORY!A$1:B$41,2,0),"")</f>
        <v>初期設定</v>
      </c>
      <c r="B24">
        <v>22</v>
      </c>
      <c r="C24" t="s">
        <v>174</v>
      </c>
      <c r="D24" t="str">
        <f>TRACK_PLACE!$A$1&amp;$F$2&amp;"\"&amp;E24&amp;" "&amp;LEFT(C24,33)&amp;".m4a"</f>
        <v>C:\usr\KOEI\Tenshouki95\track\天下創世\24 血戦への初陣(覇気).m4a</v>
      </c>
      <c r="E24" t="s">
        <v>319</v>
      </c>
    </row>
    <row r="25" spans="1:5" ht="13.5">
      <c r="A25" t="str">
        <f>IF(B25,VLOOKUP(B25,CATEGORY!A$1:B$41,2,0),"")</f>
        <v>披露・問答</v>
      </c>
      <c r="B25">
        <v>33</v>
      </c>
      <c r="C25" t="s">
        <v>175</v>
      </c>
      <c r="D25" t="str">
        <f>TRACK_PLACE!$A$1&amp;$F$2&amp;"\"&amp;E25&amp;" "&amp;LEFT(C25,33)&amp;".m4a"</f>
        <v>C:\usr\KOEI\Tenshouki95\track\天下創世\25 隠密行脚(不穏).m4a</v>
      </c>
      <c r="E25" t="s">
        <v>320</v>
      </c>
    </row>
    <row r="26" spans="1:5" ht="13.5">
      <c r="A26" t="str">
        <f>IF(B26,VLOOKUP(B26,CATEGORY!A$1:B$41,2,0),"")</f>
        <v>外交コマンド</v>
      </c>
      <c r="B26">
        <v>26</v>
      </c>
      <c r="C26" t="s">
        <v>176</v>
      </c>
      <c r="D26" t="str">
        <f>TRACK_PLACE!$A$1&amp;$F$2&amp;"\"&amp;E26&amp;" "&amp;LEFT(C26,33)&amp;".m4a"</f>
        <v>C:\usr\KOEI\Tenshouki95\track\天下創世\26 天に想い馳せ(決断の時).m4a</v>
      </c>
      <c r="E26" t="s">
        <v>321</v>
      </c>
    </row>
    <row r="27" spans="1:5" ht="13.5">
      <c r="A27" t="str">
        <f>IF(B27,VLOOKUP(B27,CATEGORY!A$1:B$41,2,0),"")</f>
        <v>関東地方</v>
      </c>
      <c r="B27">
        <v>2</v>
      </c>
      <c r="C27" t="s">
        <v>177</v>
      </c>
      <c r="D27" t="str">
        <f>TRACK_PLACE!$A$1&amp;$F$2&amp;"\"&amp;E27&amp;" "&amp;LEFT(C27,33)&amp;".m4a"</f>
        <v>C:\usr\KOEI\Tenshouki95\track\天下創世\27 儚くとも燃ゆる御霊(天下目指す時).m4a</v>
      </c>
      <c r="E27" t="s">
        <v>322</v>
      </c>
    </row>
    <row r="28" spans="1:5" ht="13.5">
      <c r="A28" t="str">
        <f>IF(B28,VLOOKUP(B28,CATEGORY!A$1:B$41,2,0),"")</f>
        <v>戦争・緊迫</v>
      </c>
      <c r="B28">
        <v>20</v>
      </c>
      <c r="C28" t="s">
        <v>178</v>
      </c>
      <c r="D28" t="str">
        <f>TRACK_PLACE!$A$1&amp;$F$2&amp;"\"&amp;E28&amp;" "&amp;LEFT(C28,33)&amp;".m4a"</f>
        <v>C:\usr\KOEI\Tenshouki95\track\天下創世\28 唖然呆然(謀反).m4a</v>
      </c>
      <c r="E28" t="s">
        <v>323</v>
      </c>
    </row>
    <row r="29" spans="1:5" ht="13.5">
      <c r="A29" t="str">
        <f>IF(B29,VLOOKUP(B29,CATEGORY!A$1:B$41,2,0),"")</f>
        <v>披露コマンド</v>
      </c>
      <c r="B29">
        <v>25</v>
      </c>
      <c r="C29" t="s">
        <v>179</v>
      </c>
      <c r="D29" t="str">
        <f>TRACK_PLACE!$A$1&amp;$F$2&amp;"\"&amp;E29&amp;" "&amp;LEFT(C29,33)&amp;".m4a"</f>
        <v>C:\usr\KOEI\Tenshouki95\track\天下創世\29 紋白蝶(誕生).m4a</v>
      </c>
      <c r="E29" t="s">
        <v>324</v>
      </c>
    </row>
    <row r="30" spans="1:5" ht="13.5">
      <c r="A30" t="str">
        <f>IF(B30,VLOOKUP(B30,CATEGORY!A$1:B$41,2,0),"")</f>
        <v>環境コマンド</v>
      </c>
      <c r="B30">
        <v>23</v>
      </c>
      <c r="C30" t="s">
        <v>180</v>
      </c>
      <c r="D30" t="str">
        <f>TRACK_PLACE!$A$1&amp;$F$2&amp;"\"&amp;E30&amp;" "&amp;LEFT(C30,33)&amp;".m4a"</f>
        <v>C:\usr\KOEI\Tenshouki95\track\天下創世\30 細波(吉報).m4a</v>
      </c>
      <c r="E30" t="s">
        <v>325</v>
      </c>
    </row>
    <row r="31" spans="1:5" ht="13.5">
      <c r="A31" t="str">
        <f>IF(B31,VLOOKUP(B31,CATEGORY!A$1:B$41,2,0),"")</f>
        <v>披露・御前試合</v>
      </c>
      <c r="B31">
        <v>32</v>
      </c>
      <c r="C31" t="s">
        <v>181</v>
      </c>
      <c r="D31" t="str">
        <f>TRACK_PLACE!$A$1&amp;$F$2&amp;"\"&amp;E31&amp;" "&amp;LEFT(C31,33)&amp;".m4a"</f>
        <v>C:\usr\KOEI\Tenshouki95\track\天下創世\31 必須の調(窮地).m4a</v>
      </c>
      <c r="E31" t="s">
        <v>326</v>
      </c>
    </row>
    <row r="32" spans="1:5" ht="13.5">
      <c r="A32" t="str">
        <f>IF(B32,VLOOKUP(B32,CATEGORY!A$1:B$41,2,0),"")</f>
        <v>全国統一</v>
      </c>
      <c r="B32">
        <v>30</v>
      </c>
      <c r="C32" t="s">
        <v>182</v>
      </c>
      <c r="D32" t="str">
        <f>TRACK_PLACE!$A$1&amp;$F$2&amp;"\"&amp;E32&amp;" "&amp;LEFT(C32,33)&amp;".m4a"</f>
        <v>C:\usr\KOEI\Tenshouki95\track\天下創世\32 祝杯の宴(天下統一).m4a</v>
      </c>
      <c r="E32" t="s">
        <v>327</v>
      </c>
    </row>
    <row r="33" spans="1:5" ht="13.5">
      <c r="A33" t="str">
        <f>IF(B33,VLOOKUP(B33,CATEGORY!A$1:B$41,2,0),"")</f>
        <v>海外貿易港</v>
      </c>
      <c r="B33">
        <v>11</v>
      </c>
      <c r="C33" t="s">
        <v>183</v>
      </c>
      <c r="D33" t="str">
        <f>TRACK_PLACE!$A$1&amp;$F$2&amp;"\"&amp;E33&amp;" "&amp;LEFT(C33,33)&amp;".m4a"</f>
        <v>C:\usr\KOEI\Tenshouki95\track\天下創世\33 遥か夢路へと(エンディング).m4a</v>
      </c>
      <c r="E33" t="s">
        <v>328</v>
      </c>
    </row>
    <row r="34" ht="13.5">
      <c r="A34">
        <f>IF(B34,VLOOKUP(B34,CATEGORY!A$1:B$41,2,0),"")</f>
      </c>
    </row>
    <row r="35" ht="13.5">
      <c r="A35">
        <f>IF(B35,VLOOKUP(B35,CATEGORY!A$1:B$41,2,0),"")</f>
      </c>
    </row>
    <row r="36" ht="13.5">
      <c r="A36">
        <f>IF(B36,VLOOKUP(B36,CATEGORY!A$1:B$41,2,0),"")</f>
      </c>
    </row>
    <row r="37" ht="13.5">
      <c r="A37">
        <f>IF(B37,VLOOKUP(B37,CATEGORY!A$1:B$41,2,0),"")</f>
      </c>
    </row>
    <row r="38" ht="13.5">
      <c r="A38">
        <f>IF(B38,VLOOKUP(B38,CATEGORY!A$1:B$41,2,0),"")</f>
      </c>
    </row>
    <row r="39" ht="13.5">
      <c r="A39">
        <f>IF(B39,VLOOKUP(B39,CATEGORY!A$1:B$41,2,0),"")</f>
      </c>
    </row>
    <row r="40" ht="13.5">
      <c r="A40">
        <f>IF(B40,VLOOKUP(B40,CATEGORY!A$1:B$41,2,0),"")</f>
      </c>
    </row>
    <row r="41" ht="13.5">
      <c r="A41">
        <f>IF(B41,VLOOKUP(B41,CATEGORY!A$1:B$41,2,0),"")</f>
      </c>
    </row>
    <row r="42" ht="13.5">
      <c r="A42">
        <f>IF(B42,VLOOKUP(B42,CATEGORY!A$1:B$41,2,0),"")</f>
      </c>
    </row>
    <row r="43" ht="13.5">
      <c r="A43">
        <f>IF(B43,VLOOKUP(B43,CATEGORY!A$1:B$41,2,0),"")</f>
      </c>
    </row>
    <row r="44" ht="13.5">
      <c r="A44">
        <f>IF(B44,VLOOKUP(B44,CATEGORY!A$1:B$41,2,0),"")</f>
      </c>
    </row>
    <row r="45" ht="13.5">
      <c r="A45">
        <f>IF(B45,VLOOKUP(B45,CATEGORY!A$1:B$41,2,0),"")</f>
      </c>
    </row>
    <row r="46" ht="13.5">
      <c r="A46">
        <f>IF(B46,VLOOKUP(B46,CATEGORY!A$1:B$41,2,0),"")</f>
      </c>
    </row>
    <row r="47" ht="13.5">
      <c r="A47">
        <f>IF(B47,VLOOKUP(B47,CATEGORY!A$1:B$41,2,0),"")</f>
      </c>
    </row>
    <row r="48" ht="13.5">
      <c r="A48">
        <f>IF(B48,VLOOKUP(B48,CATEGORY!A$1:B$41,2,0),"")</f>
      </c>
    </row>
    <row r="49" ht="13.5">
      <c r="A49">
        <f>IF(B49,VLOOKUP(B49,CATEGORY!A$1:B$41,2,0),"")</f>
      </c>
    </row>
    <row r="50" ht="13.5">
      <c r="A50">
        <f>IF(B50,VLOOKUP(B50,CATEGORY!A$1:B$41,2,0),"")</f>
      </c>
    </row>
  </sheetData>
  <conditionalFormatting sqref="C1:E100">
    <cfRule type="expression" priority="1" dxfId="0" stopIfTrue="1">
      <formula>$B1=""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2011-08-20T20:04:30Z</dcterms:created>
  <dcterms:modified xsi:type="dcterms:W3CDTF">2011-10-19T23:10:08Z</dcterms:modified>
  <cp:category/>
  <cp:version/>
  <cp:contentType/>
  <cp:contentStatus/>
</cp:coreProperties>
</file>